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dc-my.sharepoint.com/personal/frj4_cdc_gov/Documents/+My_Documents/Absenteeism/"/>
    </mc:Choice>
  </mc:AlternateContent>
  <xr:revisionPtr revIDLastSave="0" documentId="8_{CF912F3B-1186-44AE-90B9-E7117D442E6A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Introduction" sheetId="15" r:id="rId1"/>
    <sheet name="Dashboard" sheetId="18" r:id="rId2"/>
    <sheet name="Compare to Prev Flu Seasons" sheetId="1" r:id="rId3"/>
    <sheet name="Obs vs Exp in FT Worker" sheetId="2" r:id="rId4"/>
    <sheet name="By HHS Region" sheetId="4" r:id="rId5"/>
    <sheet name="Obs vs Exp by HHS Region" sheetId="5" r:id="rId6"/>
    <sheet name="By Age" sheetId="6" r:id="rId7"/>
    <sheet name="Obs vs Exp by Age" sheetId="7" r:id="rId8"/>
    <sheet name="By Sex" sheetId="8" r:id="rId9"/>
    <sheet name="Obs vs Exp by Sex" sheetId="9" r:id="rId10"/>
    <sheet name="By Race-Ethnicity" sheetId="19" r:id="rId11"/>
    <sheet name="Obs vs Exp by Race-Ethnicity" sheetId="20" r:id="rId12"/>
    <sheet name="By Occupation" sheetId="10" r:id="rId13"/>
    <sheet name="Obs vs Exp by Occupation" sheetId="11" r:id="rId14"/>
    <sheet name="By Industry" sheetId="16" r:id="rId15"/>
    <sheet name="Obs vs Exp by Industry" sheetId="17" r:id="rId16"/>
    <sheet name="By State" sheetId="12" r:id="rId17"/>
  </sheets>
  <externalReferences>
    <externalReference r:id="rId18"/>
    <externalReference r:id="rId19"/>
    <externalReference r:id="rId20"/>
    <externalReference r:id="rId2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2" l="1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5" i="12"/>
  <c r="D4" i="12"/>
  <c r="D3" i="12"/>
  <c r="D2" i="12"/>
  <c r="I150" i="17"/>
  <c r="I149" i="17"/>
  <c r="I148" i="17"/>
  <c r="I147" i="17"/>
  <c r="I146" i="17"/>
  <c r="I138" i="17"/>
  <c r="I137" i="17"/>
  <c r="I136" i="17"/>
  <c r="I135" i="17"/>
  <c r="I134" i="17"/>
  <c r="I126" i="17"/>
  <c r="I125" i="17"/>
  <c r="I124" i="17"/>
  <c r="I123" i="17"/>
  <c r="I122" i="17"/>
  <c r="I114" i="17"/>
  <c r="I113" i="17"/>
  <c r="I112" i="17"/>
  <c r="I111" i="17"/>
  <c r="I110" i="17"/>
  <c r="I102" i="17"/>
  <c r="I101" i="17"/>
  <c r="I100" i="17"/>
  <c r="I99" i="17"/>
  <c r="I98" i="17"/>
  <c r="I90" i="17"/>
  <c r="I89" i="17"/>
  <c r="I88" i="17"/>
  <c r="I87" i="17"/>
  <c r="I86" i="17"/>
  <c r="I78" i="17"/>
  <c r="I77" i="17"/>
  <c r="I76" i="17"/>
  <c r="I75" i="17"/>
  <c r="I74" i="17"/>
  <c r="I66" i="17"/>
  <c r="I65" i="17"/>
  <c r="I64" i="17"/>
  <c r="I63" i="17"/>
  <c r="I62" i="17"/>
  <c r="I54" i="17"/>
  <c r="I53" i="17"/>
  <c r="I52" i="17"/>
  <c r="I51" i="17"/>
  <c r="I50" i="17"/>
  <c r="I42" i="17"/>
  <c r="I41" i="17"/>
  <c r="I40" i="17"/>
  <c r="I39" i="17"/>
  <c r="I38" i="17"/>
  <c r="I30" i="17"/>
  <c r="I29" i="17"/>
  <c r="I28" i="17"/>
  <c r="I27" i="17"/>
  <c r="I26" i="17"/>
  <c r="I18" i="17"/>
  <c r="I17" i="17"/>
  <c r="I16" i="17"/>
  <c r="I15" i="17"/>
  <c r="I14" i="17"/>
  <c r="I6" i="17"/>
  <c r="I5" i="17"/>
  <c r="I4" i="17"/>
  <c r="I3" i="17"/>
  <c r="I2" i="17"/>
  <c r="P6" i="16"/>
  <c r="I114" i="11"/>
  <c r="I113" i="11"/>
  <c r="I112" i="11"/>
  <c r="I111" i="11"/>
  <c r="I110" i="11"/>
  <c r="I102" i="11"/>
  <c r="I101" i="11"/>
  <c r="I100" i="11"/>
  <c r="I99" i="11"/>
  <c r="I98" i="11"/>
  <c r="I90" i="11"/>
  <c r="I89" i="11"/>
  <c r="I88" i="11"/>
  <c r="I87" i="11"/>
  <c r="I86" i="11"/>
  <c r="I78" i="11"/>
  <c r="I77" i="11"/>
  <c r="I76" i="11"/>
  <c r="I75" i="11"/>
  <c r="I74" i="11"/>
  <c r="I66" i="11"/>
  <c r="I65" i="11"/>
  <c r="I64" i="11"/>
  <c r="I63" i="11"/>
  <c r="I62" i="11"/>
  <c r="I54" i="11"/>
  <c r="I53" i="11"/>
  <c r="I52" i="11"/>
  <c r="I51" i="11"/>
  <c r="I50" i="11"/>
  <c r="I42" i="11"/>
  <c r="I41" i="11"/>
  <c r="I40" i="11"/>
  <c r="I39" i="11"/>
  <c r="I38" i="11"/>
  <c r="I30" i="11"/>
  <c r="I29" i="11"/>
  <c r="I28" i="11"/>
  <c r="I27" i="11"/>
  <c r="I26" i="11"/>
  <c r="I18" i="11"/>
  <c r="I17" i="11"/>
  <c r="I16" i="11"/>
  <c r="I15" i="11"/>
  <c r="I14" i="11"/>
  <c r="I6" i="11"/>
  <c r="I5" i="11"/>
  <c r="I4" i="11"/>
  <c r="I3" i="11"/>
  <c r="I2" i="11"/>
  <c r="M6" i="10"/>
  <c r="I54" i="20"/>
  <c r="I53" i="20"/>
  <c r="I52" i="20"/>
  <c r="I51" i="20"/>
  <c r="I50" i="20"/>
  <c r="I42" i="20"/>
  <c r="I41" i="20"/>
  <c r="I40" i="20"/>
  <c r="I39" i="20"/>
  <c r="I38" i="20"/>
  <c r="I30" i="20"/>
  <c r="I29" i="20"/>
  <c r="I28" i="20"/>
  <c r="I27" i="20"/>
  <c r="I26" i="20"/>
  <c r="I18" i="20"/>
  <c r="I17" i="20"/>
  <c r="I16" i="20"/>
  <c r="I15" i="20"/>
  <c r="I14" i="20"/>
  <c r="I6" i="20"/>
  <c r="I5" i="20"/>
  <c r="I4" i="20"/>
  <c r="I3" i="20"/>
  <c r="I2" i="20"/>
  <c r="G6" i="19"/>
  <c r="I18" i="9"/>
  <c r="I17" i="9"/>
  <c r="I16" i="9"/>
  <c r="I15" i="9"/>
  <c r="I14" i="9"/>
  <c r="I6" i="9"/>
  <c r="I5" i="9"/>
  <c r="I4" i="9"/>
  <c r="I3" i="9"/>
  <c r="I2" i="9"/>
  <c r="D6" i="8"/>
  <c r="I42" i="7"/>
  <c r="I41" i="7"/>
  <c r="I40" i="7"/>
  <c r="I39" i="7"/>
  <c r="I38" i="7"/>
  <c r="I30" i="7"/>
  <c r="I29" i="7"/>
  <c r="I28" i="7"/>
  <c r="I27" i="7"/>
  <c r="I26" i="7"/>
  <c r="I18" i="7"/>
  <c r="I17" i="7"/>
  <c r="I16" i="7"/>
  <c r="I15" i="7"/>
  <c r="I14" i="7"/>
  <c r="I6" i="7"/>
  <c r="I5" i="7"/>
  <c r="I4" i="7"/>
  <c r="I3" i="7"/>
  <c r="I2" i="7"/>
  <c r="F6" i="6"/>
  <c r="I114" i="5"/>
  <c r="I113" i="5"/>
  <c r="I112" i="5"/>
  <c r="I111" i="5"/>
  <c r="I110" i="5"/>
  <c r="I102" i="5"/>
  <c r="I101" i="5"/>
  <c r="I100" i="5"/>
  <c r="I99" i="5"/>
  <c r="I98" i="5"/>
  <c r="I90" i="5"/>
  <c r="I89" i="5"/>
  <c r="I88" i="5"/>
  <c r="I87" i="5"/>
  <c r="I86" i="5"/>
  <c r="I78" i="5"/>
  <c r="I77" i="5"/>
  <c r="I76" i="5"/>
  <c r="I75" i="5"/>
  <c r="I74" i="5"/>
  <c r="I66" i="5"/>
  <c r="I65" i="5"/>
  <c r="I64" i="5"/>
  <c r="I63" i="5"/>
  <c r="I62" i="5"/>
  <c r="I54" i="5"/>
  <c r="I53" i="5"/>
  <c r="I52" i="5"/>
  <c r="I51" i="5"/>
  <c r="I50" i="5"/>
  <c r="I42" i="5"/>
  <c r="I41" i="5"/>
  <c r="I40" i="5"/>
  <c r="I39" i="5"/>
  <c r="I38" i="5"/>
  <c r="I30" i="5"/>
  <c r="I29" i="5"/>
  <c r="I28" i="5"/>
  <c r="I27" i="5"/>
  <c r="I26" i="5"/>
  <c r="I18" i="5"/>
  <c r="I17" i="5"/>
  <c r="I16" i="5"/>
  <c r="I15" i="5"/>
  <c r="I14" i="5"/>
  <c r="I6" i="5"/>
  <c r="I5" i="5"/>
  <c r="I4" i="5"/>
  <c r="I3" i="5"/>
  <c r="I2" i="5"/>
  <c r="L6" i="4"/>
  <c r="H6" i="2"/>
  <c r="H6" i="1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39" i="18"/>
  <c r="F38" i="18"/>
  <c r="F37" i="18"/>
  <c r="F36" i="18"/>
  <c r="F35" i="18"/>
  <c r="F34" i="18"/>
  <c r="F33" i="18"/>
  <c r="F32" i="18"/>
  <c r="F31" i="18"/>
  <c r="F30" i="18"/>
  <c r="F28" i="18"/>
  <c r="F27" i="18"/>
  <c r="F26" i="18"/>
  <c r="F25" i="18"/>
  <c r="F24" i="18"/>
  <c r="F23" i="18"/>
  <c r="F22" i="18"/>
  <c r="F21" i="18"/>
  <c r="F20" i="18"/>
  <c r="F19" i="18"/>
  <c r="F17" i="18"/>
  <c r="F16" i="18"/>
  <c r="F15" i="18"/>
  <c r="F14" i="18"/>
  <c r="F13" i="18"/>
  <c r="F11" i="18"/>
  <c r="F10" i="18"/>
  <c r="F9" i="18"/>
  <c r="F8" i="18"/>
  <c r="F6" i="18"/>
  <c r="F5" i="18"/>
  <c r="F3" i="18"/>
  <c r="G3" i="18"/>
  <c r="H3" i="18"/>
  <c r="I3" i="18"/>
  <c r="J3" i="18"/>
  <c r="K3" i="18"/>
  <c r="L3" i="18"/>
  <c r="M3" i="18"/>
  <c r="G5" i="18"/>
  <c r="H5" i="18"/>
  <c r="I5" i="18"/>
  <c r="J5" i="18"/>
  <c r="K5" i="18"/>
  <c r="L5" i="18"/>
  <c r="M5" i="18"/>
  <c r="G6" i="18"/>
  <c r="H6" i="18"/>
  <c r="I6" i="18"/>
  <c r="J6" i="18"/>
  <c r="K6" i="18"/>
  <c r="L6" i="18"/>
  <c r="M6" i="18"/>
  <c r="G8" i="18"/>
  <c r="H8" i="18"/>
  <c r="I8" i="18"/>
  <c r="J8" i="18"/>
  <c r="K8" i="18"/>
  <c r="L8" i="18"/>
  <c r="M8" i="18"/>
  <c r="G9" i="18"/>
  <c r="H9" i="18"/>
  <c r="I9" i="18"/>
  <c r="J9" i="18"/>
  <c r="K9" i="18"/>
  <c r="L9" i="18"/>
  <c r="M9" i="18"/>
  <c r="G10" i="18"/>
  <c r="H10" i="18"/>
  <c r="I10" i="18"/>
  <c r="J10" i="18"/>
  <c r="K10" i="18"/>
  <c r="L10" i="18"/>
  <c r="M10" i="18"/>
  <c r="G11" i="18"/>
  <c r="H11" i="18"/>
  <c r="I11" i="18"/>
  <c r="J11" i="18"/>
  <c r="K11" i="18"/>
  <c r="L11" i="18"/>
  <c r="M11" i="18"/>
  <c r="G13" i="18"/>
  <c r="H13" i="18"/>
  <c r="I13" i="18"/>
  <c r="J13" i="18"/>
  <c r="K13" i="18"/>
  <c r="L13" i="18"/>
  <c r="M13" i="18"/>
  <c r="G14" i="18"/>
  <c r="H14" i="18"/>
  <c r="I14" i="18"/>
  <c r="J14" i="18"/>
  <c r="K14" i="18"/>
  <c r="L14" i="18"/>
  <c r="M14" i="18"/>
  <c r="G15" i="18"/>
  <c r="H15" i="18"/>
  <c r="I15" i="18"/>
  <c r="J15" i="18"/>
  <c r="K15" i="18"/>
  <c r="L15" i="18"/>
  <c r="M15" i="18"/>
  <c r="G16" i="18"/>
  <c r="H16" i="18"/>
  <c r="I16" i="18"/>
  <c r="J16" i="18"/>
  <c r="K16" i="18"/>
  <c r="L16" i="18"/>
  <c r="M16" i="18"/>
  <c r="G17" i="18"/>
  <c r="H17" i="18"/>
  <c r="I17" i="18"/>
  <c r="J17" i="18"/>
  <c r="K17" i="18"/>
  <c r="L17" i="18"/>
  <c r="M17" i="18"/>
  <c r="G19" i="18"/>
  <c r="H19" i="18"/>
  <c r="I19" i="18"/>
  <c r="J19" i="18"/>
  <c r="K19" i="18"/>
  <c r="L19" i="18"/>
  <c r="M19" i="18"/>
  <c r="G20" i="18"/>
  <c r="H20" i="18"/>
  <c r="I20" i="18"/>
  <c r="J20" i="18"/>
  <c r="K20" i="18"/>
  <c r="L20" i="18"/>
  <c r="M20" i="18"/>
  <c r="G21" i="18"/>
  <c r="H21" i="18"/>
  <c r="I21" i="18"/>
  <c r="J21" i="18"/>
  <c r="K21" i="18"/>
  <c r="L21" i="18"/>
  <c r="M21" i="18"/>
  <c r="G22" i="18"/>
  <c r="H22" i="18"/>
  <c r="I22" i="18"/>
  <c r="J22" i="18"/>
  <c r="K22" i="18"/>
  <c r="L22" i="18"/>
  <c r="M22" i="18"/>
  <c r="G23" i="18"/>
  <c r="H23" i="18"/>
  <c r="I23" i="18"/>
  <c r="J23" i="18"/>
  <c r="K23" i="18"/>
  <c r="L23" i="18"/>
  <c r="M23" i="18"/>
  <c r="G24" i="18"/>
  <c r="H24" i="18"/>
  <c r="I24" i="18"/>
  <c r="J24" i="18"/>
  <c r="K24" i="18"/>
  <c r="L24" i="18"/>
  <c r="M24" i="18"/>
  <c r="G25" i="18"/>
  <c r="H25" i="18"/>
  <c r="I25" i="18"/>
  <c r="J25" i="18"/>
  <c r="K25" i="18"/>
  <c r="L25" i="18"/>
  <c r="M25" i="18"/>
  <c r="G26" i="18"/>
  <c r="H26" i="18"/>
  <c r="I26" i="18"/>
  <c r="J26" i="18"/>
  <c r="K26" i="18"/>
  <c r="L26" i="18"/>
  <c r="M26" i="18"/>
  <c r="G27" i="18"/>
  <c r="H27" i="18"/>
  <c r="I27" i="18"/>
  <c r="J27" i="18"/>
  <c r="K27" i="18"/>
  <c r="L27" i="18"/>
  <c r="M27" i="18"/>
  <c r="G28" i="18"/>
  <c r="H28" i="18"/>
  <c r="I28" i="18"/>
  <c r="J28" i="18"/>
  <c r="K28" i="18"/>
  <c r="L28" i="18"/>
  <c r="M28" i="18"/>
  <c r="G30" i="18"/>
  <c r="H30" i="18"/>
  <c r="I30" i="18"/>
  <c r="J30" i="18"/>
  <c r="K30" i="18"/>
  <c r="L30" i="18"/>
  <c r="M30" i="18"/>
  <c r="G31" i="18"/>
  <c r="H31" i="18"/>
  <c r="I31" i="18"/>
  <c r="J31" i="18"/>
  <c r="K31" i="18"/>
  <c r="L31" i="18"/>
  <c r="M31" i="18"/>
  <c r="G32" i="18"/>
  <c r="H32" i="18"/>
  <c r="I32" i="18"/>
  <c r="J32" i="18"/>
  <c r="K32" i="18"/>
  <c r="L32" i="18"/>
  <c r="M32" i="18"/>
  <c r="G33" i="18"/>
  <c r="H33" i="18"/>
  <c r="I33" i="18"/>
  <c r="J33" i="18"/>
  <c r="K33" i="18"/>
  <c r="L33" i="18"/>
  <c r="M33" i="18"/>
  <c r="G34" i="18"/>
  <c r="H34" i="18"/>
  <c r="I34" i="18"/>
  <c r="J34" i="18"/>
  <c r="K34" i="18"/>
  <c r="L34" i="18"/>
  <c r="M34" i="18"/>
  <c r="G35" i="18"/>
  <c r="H35" i="18"/>
  <c r="I35" i="18"/>
  <c r="J35" i="18"/>
  <c r="K35" i="18"/>
  <c r="L35" i="18"/>
  <c r="M35" i="18"/>
  <c r="G36" i="18"/>
  <c r="H36" i="18"/>
  <c r="I36" i="18"/>
  <c r="J36" i="18"/>
  <c r="K36" i="18"/>
  <c r="L36" i="18"/>
  <c r="M36" i="18"/>
  <c r="G37" i="18"/>
  <c r="H37" i="18"/>
  <c r="I37" i="18"/>
  <c r="J37" i="18"/>
  <c r="K37" i="18"/>
  <c r="L37" i="18"/>
  <c r="M37" i="18"/>
  <c r="G38" i="18"/>
  <c r="H38" i="18"/>
  <c r="I38" i="18"/>
  <c r="J38" i="18"/>
  <c r="K38" i="18"/>
  <c r="L38" i="18"/>
  <c r="M38" i="18"/>
  <c r="G39" i="18"/>
  <c r="H39" i="18"/>
  <c r="I39" i="18"/>
  <c r="J39" i="18"/>
  <c r="K39" i="18"/>
  <c r="L39" i="18"/>
  <c r="M39" i="18"/>
  <c r="G41" i="18"/>
  <c r="H41" i="18"/>
  <c r="I41" i="18"/>
  <c r="J41" i="18"/>
  <c r="K41" i="18"/>
  <c r="L41" i="18"/>
  <c r="M41" i="18"/>
  <c r="G42" i="18"/>
  <c r="H42" i="18"/>
  <c r="I42" i="18"/>
  <c r="J42" i="18"/>
  <c r="K42" i="18"/>
  <c r="L42" i="18"/>
  <c r="M42" i="18"/>
  <c r="G43" i="18"/>
  <c r="H43" i="18"/>
  <c r="I43" i="18"/>
  <c r="J43" i="18"/>
  <c r="K43" i="18"/>
  <c r="L43" i="18"/>
  <c r="M43" i="18"/>
  <c r="G44" i="18"/>
  <c r="H44" i="18"/>
  <c r="I44" i="18"/>
  <c r="J44" i="18"/>
  <c r="K44" i="18"/>
  <c r="L44" i="18"/>
  <c r="M44" i="18"/>
  <c r="G45" i="18"/>
  <c r="H45" i="18"/>
  <c r="I45" i="18"/>
  <c r="J45" i="18"/>
  <c r="K45" i="18"/>
  <c r="L45" i="18"/>
  <c r="M45" i="18"/>
  <c r="G46" i="18"/>
  <c r="H46" i="18"/>
  <c r="I46" i="18"/>
  <c r="J46" i="18"/>
  <c r="K46" i="18"/>
  <c r="L46" i="18"/>
  <c r="M46" i="18"/>
  <c r="G47" i="18"/>
  <c r="H47" i="18"/>
  <c r="I47" i="18"/>
  <c r="J47" i="18"/>
  <c r="K47" i="18"/>
  <c r="L47" i="18"/>
  <c r="M47" i="18"/>
  <c r="G48" i="18"/>
  <c r="H48" i="18"/>
  <c r="I48" i="18"/>
  <c r="J48" i="18"/>
  <c r="K48" i="18"/>
  <c r="L48" i="18"/>
  <c r="M48" i="18"/>
  <c r="G49" i="18"/>
  <c r="H49" i="18"/>
  <c r="I49" i="18"/>
  <c r="J49" i="18"/>
  <c r="K49" i="18"/>
  <c r="L49" i="18"/>
  <c r="M49" i="18"/>
  <c r="G50" i="18"/>
  <c r="H50" i="18"/>
  <c r="I50" i="18"/>
  <c r="J50" i="18"/>
  <c r="K50" i="18"/>
  <c r="L50" i="18"/>
  <c r="M50" i="18"/>
  <c r="G51" i="18"/>
  <c r="H51" i="18"/>
  <c r="I51" i="18"/>
  <c r="J51" i="18"/>
  <c r="K51" i="18"/>
  <c r="L51" i="18"/>
  <c r="M51" i="18"/>
  <c r="G52" i="18"/>
  <c r="H52" i="18"/>
  <c r="I52" i="18"/>
  <c r="J52" i="18"/>
  <c r="K52" i="18"/>
  <c r="L52" i="18"/>
  <c r="M52" i="18"/>
  <c r="G53" i="18"/>
  <c r="H53" i="18"/>
  <c r="I53" i="18"/>
  <c r="J53" i="18"/>
  <c r="K53" i="18"/>
  <c r="L53" i="18"/>
  <c r="M53" i="18"/>
  <c r="P5" i="16"/>
  <c r="M5" i="10"/>
  <c r="G5" i="19"/>
  <c r="F5" i="6"/>
  <c r="L5" i="4"/>
  <c r="H5" i="2"/>
  <c r="H5" i="1"/>
  <c r="E53" i="18"/>
  <c r="E52" i="18"/>
  <c r="E51" i="18"/>
  <c r="E50" i="18"/>
  <c r="E49" i="18"/>
  <c r="E48" i="18"/>
  <c r="E47" i="18"/>
  <c r="E46" i="18"/>
  <c r="E45" i="18"/>
  <c r="E44" i="18"/>
  <c r="E43" i="18"/>
  <c r="E42" i="18"/>
  <c r="E41" i="18"/>
  <c r="E39" i="18"/>
  <c r="E38" i="18"/>
  <c r="E37" i="18"/>
  <c r="E36" i="18"/>
  <c r="E35" i="18"/>
  <c r="E34" i="18"/>
  <c r="E33" i="18"/>
  <c r="E32" i="18"/>
  <c r="E31" i="18"/>
  <c r="E30" i="18"/>
  <c r="E28" i="18"/>
  <c r="E27" i="18"/>
  <c r="E26" i="18"/>
  <c r="E25" i="18"/>
  <c r="E24" i="18"/>
  <c r="E23" i="18"/>
  <c r="E22" i="18"/>
  <c r="E21" i="18"/>
  <c r="E20" i="18"/>
  <c r="E19" i="18"/>
  <c r="E17" i="18"/>
  <c r="E16" i="18"/>
  <c r="E15" i="18"/>
  <c r="E14" i="18"/>
  <c r="E13" i="18"/>
  <c r="E11" i="18"/>
  <c r="E10" i="18"/>
  <c r="E9" i="18"/>
  <c r="E8" i="18"/>
  <c r="E6" i="18"/>
  <c r="E5" i="18"/>
  <c r="E3" i="18"/>
  <c r="P4" i="16"/>
  <c r="M4" i="10"/>
  <c r="G4" i="19"/>
  <c r="D4" i="8"/>
  <c r="F4" i="6"/>
  <c r="L4" i="4"/>
  <c r="H2" i="2"/>
  <c r="H3" i="2"/>
  <c r="H4" i="2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39" i="18"/>
  <c r="D38" i="18"/>
  <c r="D37" i="18"/>
  <c r="D36" i="18"/>
  <c r="D35" i="18"/>
  <c r="D34" i="18"/>
  <c r="D33" i="18"/>
  <c r="D32" i="18"/>
  <c r="D31" i="18"/>
  <c r="D30" i="18"/>
  <c r="D28" i="18"/>
  <c r="D27" i="18"/>
  <c r="D26" i="18"/>
  <c r="D25" i="18"/>
  <c r="D24" i="18"/>
  <c r="D23" i="18"/>
  <c r="D22" i="18"/>
  <c r="D21" i="18"/>
  <c r="D20" i="18"/>
  <c r="D19" i="18"/>
  <c r="D17" i="18"/>
  <c r="D16" i="18"/>
  <c r="D15" i="18"/>
  <c r="D14" i="18"/>
  <c r="D13" i="18"/>
  <c r="D11" i="18"/>
  <c r="D10" i="18"/>
  <c r="D9" i="18"/>
  <c r="D8" i="18"/>
  <c r="D6" i="18"/>
  <c r="D5" i="18"/>
  <c r="D3" i="18"/>
  <c r="P3" i="16" l="1"/>
  <c r="M3" i="10"/>
  <c r="G3" i="19"/>
  <c r="D3" i="8"/>
  <c r="F3" i="6"/>
  <c r="L3" i="4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39" i="18"/>
  <c r="C38" i="18"/>
  <c r="C37" i="18"/>
  <c r="C36" i="18"/>
  <c r="C35" i="18"/>
  <c r="C34" i="18"/>
  <c r="C33" i="18"/>
  <c r="C32" i="18"/>
  <c r="C31" i="18"/>
  <c r="C30" i="18"/>
  <c r="C28" i="18"/>
  <c r="C27" i="18"/>
  <c r="C26" i="18"/>
  <c r="C25" i="18"/>
  <c r="C24" i="18"/>
  <c r="C23" i="18"/>
  <c r="C22" i="18"/>
  <c r="C21" i="18"/>
  <c r="C20" i="18"/>
  <c r="C19" i="18"/>
  <c r="C17" i="18"/>
  <c r="C16" i="18"/>
  <c r="C15" i="18"/>
  <c r="C14" i="18"/>
  <c r="C13" i="18"/>
  <c r="C11" i="18"/>
  <c r="C10" i="18"/>
  <c r="C9" i="18"/>
  <c r="C8" i="18"/>
  <c r="C6" i="18"/>
  <c r="C5" i="18"/>
  <c r="C3" i="18"/>
  <c r="P2" i="16" l="1"/>
  <c r="B17" i="18" l="1"/>
  <c r="B16" i="18"/>
  <c r="B15" i="18"/>
  <c r="B14" i="18"/>
  <c r="B13" i="18"/>
  <c r="G2" i="19"/>
  <c r="B53" i="18" l="1"/>
  <c r="B52" i="18"/>
  <c r="B51" i="18" l="1"/>
  <c r="B50" i="18"/>
  <c r="B49" i="18"/>
  <c r="B48" i="18"/>
  <c r="B47" i="18"/>
  <c r="B46" i="18"/>
  <c r="B45" i="18"/>
  <c r="B44" i="18"/>
  <c r="B43" i="18"/>
  <c r="B42" i="18"/>
  <c r="B39" i="18"/>
  <c r="B38" i="18"/>
  <c r="B37" i="18"/>
  <c r="B36" i="18"/>
  <c r="B35" i="18"/>
  <c r="B34" i="18"/>
  <c r="B33" i="18"/>
  <c r="B32" i="18"/>
  <c r="B31" i="18"/>
  <c r="B41" i="18"/>
  <c r="B30" i="18"/>
  <c r="B28" i="18"/>
  <c r="B27" i="18"/>
  <c r="B26" i="18"/>
  <c r="B25" i="18"/>
  <c r="B24" i="18"/>
  <c r="B23" i="18"/>
  <c r="B22" i="18"/>
  <c r="B21" i="18"/>
  <c r="B20" i="18"/>
  <c r="B19" i="18"/>
  <c r="B11" i="18" l="1"/>
  <c r="B10" i="18"/>
  <c r="B9" i="18"/>
  <c r="B8" i="18"/>
  <c r="B6" i="18"/>
  <c r="B5" i="18" l="1"/>
  <c r="B3" i="18"/>
  <c r="M2" i="10" l="1"/>
  <c r="D2" i="8"/>
  <c r="F2" i="6"/>
  <c r="L2" i="4"/>
</calcChain>
</file>

<file path=xl/sharedStrings.xml><?xml version="1.0" encoding="utf-8"?>
<sst xmlns="http://schemas.openxmlformats.org/spreadsheetml/2006/main" count="1478" uniqueCount="171">
  <si>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</si>
  <si>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</si>
  <si>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</si>
  <si>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</si>
  <si>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</si>
  <si>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</si>
  <si>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</si>
  <si>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</si>
  <si>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</si>
  <si>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</si>
  <si>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</si>
  <si>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</si>
  <si>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Month</t>
  </si>
  <si>
    <t>Current Season</t>
  </si>
  <si>
    <t>Observed</t>
  </si>
  <si>
    <t>Observed LCL</t>
  </si>
  <si>
    <t>Observed UCL</t>
  </si>
  <si>
    <t>Expected</t>
  </si>
  <si>
    <t>Expected LCL</t>
  </si>
  <si>
    <t>Epidemic Threshold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</si>
  <si>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</si>
  <si>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</si>
  <si>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</si>
  <si>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</si>
  <si>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</si>
  <si>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</si>
  <si>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</si>
  <si>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</si>
  <si>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Region 9</t>
  </si>
  <si>
    <t>Region 10</t>
  </si>
  <si>
    <t>HHS Region</t>
  </si>
  <si>
    <t>16-24 yrs</t>
  </si>
  <si>
    <t>25-44 yrs</t>
  </si>
  <si>
    <t>45-64 yrs</t>
  </si>
  <si>
    <t>65+ yrs</t>
  </si>
  <si>
    <t>Age Group</t>
  </si>
  <si>
    <t>16 - 24 yrs</t>
  </si>
  <si>
    <t>25 - 44 yrs</t>
  </si>
  <si>
    <t>45 - 64 yrs</t>
  </si>
  <si>
    <t>Males</t>
  </si>
  <si>
    <t>Females</t>
  </si>
  <si>
    <t>Sex</t>
  </si>
  <si>
    <t>Male</t>
  </si>
  <si>
    <t>Female</t>
  </si>
  <si>
    <t>All Occupations</t>
  </si>
  <si>
    <t>Management, Business, and Financial Occupations</t>
  </si>
  <si>
    <t>Professional and Related Occupations</t>
  </si>
  <si>
    <t>Service Occupations</t>
  </si>
  <si>
    <t>Sales and Related Occupations</t>
  </si>
  <si>
    <t>Office and Administrative Support Occupations</t>
  </si>
  <si>
    <t>Farming, Fishing, and Forestry Occupations</t>
  </si>
  <si>
    <t>Construction and Extraction Occupations</t>
  </si>
  <si>
    <t>Installation, Maintenance, and Repair Occupations</t>
  </si>
  <si>
    <t>Production Occupations</t>
  </si>
  <si>
    <t>Transportation and Material Moving Occupations</t>
  </si>
  <si>
    <t>Occupation Group</t>
  </si>
  <si>
    <t>State</t>
  </si>
  <si>
    <t>Percent Absent</t>
  </si>
  <si>
    <t>AL</t>
  </si>
  <si>
    <t>AK</t>
  </si>
  <si>
    <t>AZ</t>
  </si>
  <si>
    <t>AR</t>
  </si>
  <si>
    <t>CA</t>
  </si>
  <si>
    <t>CO</t>
  </si>
  <si>
    <t>CT</t>
  </si>
  <si>
    <t>DE</t>
  </si>
  <si>
    <t>DC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</si>
  <si>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</si>
  <si>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</si>
  <si>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</si>
  <si>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</si>
  <si>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</si>
  <si>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</si>
  <si>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</si>
  <si>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</si>
  <si>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</si>
  <si>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</si>
  <si>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</si>
  <si>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</si>
  <si>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</si>
  <si>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</si>
  <si>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</si>
  <si>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</si>
  <si>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</si>
  <si>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</si>
  <si>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</si>
  <si>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</si>
  <si>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</si>
  <si>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</si>
  <si>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</si>
  <si>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</si>
  <si>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</si>
  <si>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</si>
  <si>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</si>
  <si>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</si>
  <si>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</si>
  <si>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</si>
  <si>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</si>
  <si>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</si>
  <si>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</si>
  <si>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</si>
  <si>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</si>
  <si>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</si>
  <si>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</si>
  <si>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</si>
  <si>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</si>
  <si>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</si>
  <si>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</si>
  <si>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</si>
  <si>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Alt Text</t>
  </si>
  <si>
    <t>All Industries</t>
  </si>
  <si>
    <t>Agriculture, Forestry, Fishing and Hunting Industries</t>
  </si>
  <si>
    <t>Mining Industries</t>
  </si>
  <si>
    <t>Construction Industries</t>
  </si>
  <si>
    <t>Manufacturing Industries</t>
  </si>
  <si>
    <t>Wholesale and Retail Trade Industries</t>
  </si>
  <si>
    <t>Transportation and Utilities Industries</t>
  </si>
  <si>
    <t>Information Industries</t>
  </si>
  <si>
    <t>Financial Activities Industries</t>
  </si>
  <si>
    <t>Professional and Business Services Industries</t>
  </si>
  <si>
    <t>Educational and Health Services Industries</t>
  </si>
  <si>
    <t>Leisure and Hospitality Industries</t>
  </si>
  <si>
    <t>Other Services Industries</t>
  </si>
  <si>
    <t>Public Administration Industries</t>
  </si>
  <si>
    <t>Industry Group</t>
  </si>
  <si>
    <t>Characteristic</t>
  </si>
  <si>
    <t>Total</t>
  </si>
  <si>
    <t>A</t>
  </si>
  <si>
    <t>W</t>
  </si>
  <si>
    <t>≥65 yrs</t>
  </si>
  <si>
    <t>Geographic Region</t>
  </si>
  <si>
    <t>Industry</t>
  </si>
  <si>
    <t>Occupation</t>
  </si>
  <si>
    <r>
      <t xml:space="preserve">Indicates surveillance </t>
    </r>
    <r>
      <rPr>
        <i/>
        <sz val="11"/>
        <color theme="1"/>
        <rFont val="Calibri"/>
        <family val="2"/>
        <scheme val="minor"/>
      </rPr>
      <t>warning</t>
    </r>
  </si>
  <si>
    <r>
      <t xml:space="preserve">Indicates surveillance </t>
    </r>
    <r>
      <rPr>
        <i/>
        <sz val="11"/>
        <color theme="1"/>
        <rFont val="Calibri"/>
        <family val="2"/>
        <scheme val="minor"/>
      </rPr>
      <t>alert</t>
    </r>
  </si>
  <si>
    <t>Indicates no warning or alert</t>
  </si>
  <si>
    <t xml:space="preserve"> </t>
  </si>
  <si>
    <t>Race/Ethnicity</t>
  </si>
  <si>
    <t>Non-Hispanic White</t>
  </si>
  <si>
    <t>Non-Hispanic Black</t>
  </si>
  <si>
    <t>Hispanic or Latino</t>
  </si>
  <si>
    <t>Other</t>
  </si>
  <si>
    <t>Non-Hispanic Asian</t>
  </si>
  <si>
    <t>2020-2021 Season</t>
  </si>
  <si>
    <t>2019-2020 Season</t>
  </si>
  <si>
    <t>2021-2022 Season</t>
  </si>
  <si>
    <t>2022-2023 Season</t>
  </si>
  <si>
    <t>2023-2024</t>
  </si>
  <si>
    <t>Month of 2024-25 Influenza Season</t>
  </si>
  <si>
    <t>Tab2: Dashboard</t>
  </si>
  <si>
    <t>Tab 3: Health-related workplace absenteeism compared to previous flu seasons</t>
  </si>
  <si>
    <t>Tab 4: Health-related workplace absenteeism observed versus expected among full-time workers</t>
  </si>
  <si>
    <t>Tab 5: Health-related workplace absenteeism by Health and Human Services (HHS) region</t>
  </si>
  <si>
    <t>Tab 6: Health-related workplace absenteeism observed versus expected by Health and Human Services (HHS) region</t>
  </si>
  <si>
    <t>Tab 7: Health-related workplace absenteeism by age</t>
  </si>
  <si>
    <t>Tab 8: Health-related workplace absenteeism observed versus expected by age</t>
  </si>
  <si>
    <t>Tab 9: Health-related workplace absenteeism by sex</t>
  </si>
  <si>
    <t>Tab 10: Health-related workplace absenteeism observed versus expected by sex</t>
  </si>
  <si>
    <t>Tab 11: Health-related workplace absenteeism by race/ethnicity</t>
  </si>
  <si>
    <t>Tab 12: Health-related workplace absenteeism observed versus expected by race/ethnicity</t>
  </si>
  <si>
    <t>Tab 13: Health-related workplace absenteeism by occupation</t>
  </si>
  <si>
    <t>Tab 14: Health-related workplace absenteeism observed versus expected by occupation</t>
  </si>
  <si>
    <t>Tab 15: Health-related workplace absenteeism by industry</t>
  </si>
  <si>
    <t>Tab 16: Health-related workplace absenteeism observed versus expected by industry</t>
  </si>
  <si>
    <t>Tab 17: Health-related workplace absenteeism by state</t>
  </si>
  <si>
    <t>The following Excel spreadsheets provide the data related to health-related workplace absenteeism during the 2024-2025 flu season. The following tabs provide information related to:</t>
  </si>
  <si>
    <t>In Oct, absenteeism in the U.S. was not higher than in the highest Oct of any of the previous five flu seasons.</t>
  </si>
  <si>
    <t>In Nov, absenteeism in the U.S. was not higher than in the highest Nov of any of the previous five flu seasons.</t>
  </si>
  <si>
    <t>In Dec, absenteeism in the U.S. was not higher than in the highest Dec of any of the previous five flu seasons.</t>
  </si>
  <si>
    <t>In Jan, absenteeism by sex was highest among Females.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</si>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</sst>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2">
    <xf numFmtId="0" fontId="0" fillId="0" borderId="0" xfId="0"/>
    <xf numFmtId="0" fontId="18" fillId="0" borderId="0" xfId="42"/>
    <xf numFmtId="0" fontId="0" fillId="0" borderId="0" xfId="0" applyFont="1"/>
    <xf numFmtId="0" fontId="16" fillId="0" borderId="10" xfId="0" applyFont="1" applyBorder="1" applyAlignment="1">
      <alignment horizontal="center"/>
    </xf>
    <xf numFmtId="0" fontId="0" fillId="0" borderId="0" xfId="0" applyFont="1" applyAlignment="1">
      <alignment horizontal="left"/>
    </xf>
    <xf numFmtId="0" fontId="16" fillId="0" borderId="10" xfId="0" applyFont="1" applyBorder="1"/>
    <xf numFmtId="0" fontId="22" fillId="0" borderId="12" xfId="0" applyFont="1" applyBorder="1" applyAlignment="1">
      <alignment horizontal="left"/>
    </xf>
    <xf numFmtId="0" fontId="18" fillId="0" borderId="0" xfId="42" applyFill="1"/>
    <xf numFmtId="0" fontId="0" fillId="0" borderId="13" xfId="0" applyFont="1" applyBorder="1" applyAlignment="1">
      <alignment horizontal="right"/>
    </xf>
    <xf numFmtId="0" fontId="19" fillId="0" borderId="13" xfId="0" applyFont="1" applyBorder="1" applyAlignment="1">
      <alignment horizontal="right"/>
    </xf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9" fillId="0" borderId="14" xfId="0" applyFont="1" applyBorder="1" applyAlignment="1">
      <alignment horizontal="right"/>
    </xf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3" fillId="0" borderId="1" xfId="2"/>
    <xf numFmtId="0" fontId="3" fillId="0" borderId="1" xfId="2" applyAlignment="1">
      <alignment horizontal="center"/>
    </xf>
    <xf numFmtId="0" fontId="4" fillId="0" borderId="2" xfId="3"/>
    <xf numFmtId="0" fontId="19" fillId="0" borderId="17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" fillId="0" borderId="0" xfId="1" applyAlignment="1">
      <alignment horizontal="center"/>
    </xf>
    <xf numFmtId="0" fontId="22" fillId="0" borderId="12" xfId="0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right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</dxf>
  </dxfs>
  <tableStyles count="0" defaultTableStyle="TableStyleMedium2" defaultPivotStyle="PivotStyleLight16"/>
  <colors>
    <mruColors>
      <color rgb="FFFFCCCC"/>
      <color rgb="FFFF7C80"/>
      <color rgb="FFFFCD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j4\AppData\Local\Microsoft\Windows\INetCache\Content.Outlook\54IAR4TO\November%20Absenteeism%20Report%20Master%20File%20-%202024-2025%20Season.xlsx" TargetMode="External"/><Relationship Id="rId1" Type="http://schemas.openxmlformats.org/officeDocument/2006/relationships/externalLinkPath" Target="file:///C:\Users\frj4\AppData\Local\Microsoft\Windows\INetCache\Content.Outlook\54IAR4TO\November%20Absenteeism%20Report%20Master%20File%20-%202024-2025%20Seaso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j4\AppData\Local\Microsoft\Windows\INetCache\Content.Outlook\54IAR4TO\December%20Absenteeism%20Report%20Master%20File%20-%202024-2025%20Season.xlsx" TargetMode="External"/><Relationship Id="rId1" Type="http://schemas.openxmlformats.org/officeDocument/2006/relationships/externalLinkPath" Target="file:///C:\Users\frj4\AppData\Local\Microsoft\Windows\INetCache\Content.Outlook\54IAR4TO\December%20Absenteeism%20Report%20Master%20File%20-%202024-2025%20Season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j4\AppData\Local\Microsoft\Windows\INetCache\Content.Outlook\54IAR4TO\January%20Absenteeism%20Report%20Master%20File%20-%202024-2025%20Season.xlsx" TargetMode="External"/><Relationship Id="rId1" Type="http://schemas.openxmlformats.org/officeDocument/2006/relationships/externalLinkPath" Target="file:///C:\Users\frj4\AppData\Local\Microsoft\Windows\INetCache\Content.Outlook\54IAR4TO\January%20Absenteeism%20Report%20Master%20File%20-%202024-2025%20Season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rj4\AppData\Local\Microsoft\Windows\INetCache\Content.Outlook\54IAR4TO\February%20Absenteeism%20Report%20Master%20File%20-%202024-2025%20Season.xlsx" TargetMode="External"/><Relationship Id="rId1" Type="http://schemas.openxmlformats.org/officeDocument/2006/relationships/externalLinkPath" Target="file:///C:\Users\frj4\AppData\Local\Microsoft\Windows\INetCache\Content.Outlook\54IAR4TO\February%20Absenteeism%20Report%20Master%20File%20-%202024-2025%20Sea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Dashboard"/>
      <sheetName val="NOV_Compare to Prev Flu Seasons"/>
      <sheetName val="NOV_Obs vs Exp in FT Worker"/>
      <sheetName val="NOV_By HHS Region"/>
      <sheetName val="NOV_Obs vs Exp by HHS Region"/>
      <sheetName val="NOV_By Age"/>
      <sheetName val="NOV_Obs vs Exp by Age"/>
      <sheetName val="NOV_By Sex"/>
      <sheetName val="NOV_Obs vs Exp by Sex"/>
      <sheetName val="NOV_By Race-Ethnicity"/>
      <sheetName val="NOVObs vs Exp by Race-Ethnicity"/>
      <sheetName val="NOV_By Occupation"/>
      <sheetName val="NOV_Obs vs Exp by Occupation"/>
      <sheetName val="NOV_By Industry"/>
      <sheetName val="NOV_Obs vs Exp by Industry"/>
      <sheetName val="NOV_By State"/>
    </sheetNames>
    <sheetDataSet>
      <sheetData sheetId="0"/>
      <sheetData sheetId="1"/>
      <sheetData sheetId="2"/>
      <sheetData sheetId="3">
        <row r="3">
          <cell r="B3">
            <v>2.3553000000000002</v>
          </cell>
          <cell r="C3">
            <v>2.1777000000000002</v>
          </cell>
          <cell r="G3">
            <v>2.3567</v>
          </cell>
        </row>
      </sheetData>
      <sheetData sheetId="4"/>
      <sheetData sheetId="5">
        <row r="3">
          <cell r="C3">
            <v>2.5419</v>
          </cell>
          <cell r="D3">
            <v>2.2355999999999998</v>
          </cell>
          <cell r="H3">
            <v>2.3165</v>
          </cell>
        </row>
        <row r="15">
          <cell r="C15">
            <v>1.5875999999999999</v>
          </cell>
          <cell r="D15">
            <v>1.0941000000000001</v>
          </cell>
          <cell r="H15">
            <v>1.6052999999999999</v>
          </cell>
        </row>
        <row r="27">
          <cell r="C27">
            <v>2.8123999999999998</v>
          </cell>
          <cell r="D27">
            <v>2.1524999999999999</v>
          </cell>
          <cell r="H27">
            <v>2.3071999999999999</v>
          </cell>
        </row>
        <row r="39">
          <cell r="C39">
            <v>2.0226000000000002</v>
          </cell>
          <cell r="D39">
            <v>1.4691000000000001</v>
          </cell>
          <cell r="H39">
            <v>2.0331999999999999</v>
          </cell>
        </row>
        <row r="51">
          <cell r="C51">
            <v>2.7602000000000002</v>
          </cell>
          <cell r="D51">
            <v>2.4868999999999999</v>
          </cell>
          <cell r="H51">
            <v>3.1842000000000001</v>
          </cell>
        </row>
        <row r="63">
          <cell r="C63">
            <v>2.0933000000000002</v>
          </cell>
          <cell r="D63">
            <v>1.5491999999999999</v>
          </cell>
          <cell r="H63">
            <v>2.4592000000000001</v>
          </cell>
        </row>
        <row r="75">
          <cell r="C75">
            <v>1.9518</v>
          </cell>
          <cell r="D75">
            <v>1.7010000000000001</v>
          </cell>
          <cell r="H75">
            <v>3.1074999999999999</v>
          </cell>
        </row>
        <row r="87">
          <cell r="C87">
            <v>2.1011000000000002</v>
          </cell>
          <cell r="D87">
            <v>1.7165999999999999</v>
          </cell>
          <cell r="H87">
            <v>3.1013000000000002</v>
          </cell>
        </row>
        <row r="99">
          <cell r="C99">
            <v>2.5249000000000001</v>
          </cell>
          <cell r="D99">
            <v>2.0442999999999998</v>
          </cell>
          <cell r="H99">
            <v>2.4369000000000001</v>
          </cell>
        </row>
        <row r="111">
          <cell r="C111">
            <v>3.6080000000000001</v>
          </cell>
          <cell r="D111">
            <v>3.2101999999999999</v>
          </cell>
          <cell r="H111">
            <v>3.2818999999999998</v>
          </cell>
        </row>
      </sheetData>
      <sheetData sheetId="6"/>
      <sheetData sheetId="7">
        <row r="3">
          <cell r="C3">
            <v>2.5598999999999998</v>
          </cell>
          <cell r="D3">
            <v>2.0084</v>
          </cell>
          <cell r="H3">
            <v>3.0884</v>
          </cell>
        </row>
        <row r="15">
          <cell r="C15">
            <v>2.2181999999999999</v>
          </cell>
          <cell r="D15">
            <v>2.0038999999999998</v>
          </cell>
          <cell r="H15">
            <v>2.1284999999999998</v>
          </cell>
        </row>
        <row r="27">
          <cell r="C27">
            <v>2.2536</v>
          </cell>
          <cell r="D27">
            <v>2.0369999999999999</v>
          </cell>
          <cell r="H27">
            <v>2.5405000000000002</v>
          </cell>
        </row>
        <row r="39">
          <cell r="C39">
            <v>4.0298999999999996</v>
          </cell>
          <cell r="D39">
            <v>3.1143999999999998</v>
          </cell>
          <cell r="H39">
            <v>3.258</v>
          </cell>
        </row>
      </sheetData>
      <sheetData sheetId="8"/>
      <sheetData sheetId="9">
        <row r="3">
          <cell r="C3">
            <v>1.96</v>
          </cell>
          <cell r="D3">
            <v>1.7136</v>
          </cell>
          <cell r="H3">
            <v>2.0249000000000001</v>
          </cell>
        </row>
        <row r="15">
          <cell r="C15">
            <v>2.8616000000000001</v>
          </cell>
          <cell r="D15">
            <v>2.5718999999999999</v>
          </cell>
          <cell r="H15">
            <v>2.8153999999999999</v>
          </cell>
        </row>
      </sheetData>
      <sheetData sheetId="10"/>
      <sheetData sheetId="11">
        <row r="3">
          <cell r="C3">
            <v>2.4603000000000002</v>
          </cell>
          <cell r="D3">
            <v>2.2736000000000001</v>
          </cell>
          <cell r="H3">
            <v>2.3883000000000001</v>
          </cell>
        </row>
        <row r="15">
          <cell r="C15">
            <v>2.5842000000000001</v>
          </cell>
          <cell r="D15">
            <v>2.0484</v>
          </cell>
          <cell r="H15">
            <v>2.5943999999999998</v>
          </cell>
        </row>
        <row r="27">
          <cell r="C27">
            <v>1.2894000000000001</v>
          </cell>
          <cell r="D27">
            <v>0.72950000000000004</v>
          </cell>
          <cell r="H27">
            <v>1.6155999999999999</v>
          </cell>
        </row>
        <row r="39">
          <cell r="C39">
            <v>2.0958000000000001</v>
          </cell>
          <cell r="D39">
            <v>1.7099</v>
          </cell>
          <cell r="H39">
            <v>2.5306999999999999</v>
          </cell>
        </row>
        <row r="51">
          <cell r="C51">
            <v>3.5832999999999999</v>
          </cell>
          <cell r="D51">
            <v>2.3622999999999998</v>
          </cell>
          <cell r="H51">
            <v>4.1609999999999996</v>
          </cell>
        </row>
      </sheetData>
      <sheetData sheetId="12"/>
      <sheetData sheetId="13">
        <row r="3">
          <cell r="C3">
            <v>1.8763000000000001</v>
          </cell>
          <cell r="D3">
            <v>1.5267999999999999</v>
          </cell>
          <cell r="H3">
            <v>1.6204000000000001</v>
          </cell>
        </row>
        <row r="15">
          <cell r="C15">
            <v>2.1892999999999998</v>
          </cell>
          <cell r="D15">
            <v>1.9367000000000001</v>
          </cell>
          <cell r="H15">
            <v>2.2077</v>
          </cell>
        </row>
        <row r="27">
          <cell r="C27">
            <v>2.4157000000000002</v>
          </cell>
          <cell r="D27">
            <v>1.9551000000000001</v>
          </cell>
          <cell r="H27">
            <v>3.2178</v>
          </cell>
        </row>
        <row r="39">
          <cell r="C39">
            <v>2.5480999999999998</v>
          </cell>
          <cell r="D39">
            <v>1.9641999999999999</v>
          </cell>
          <cell r="H39">
            <v>2.4943</v>
          </cell>
        </row>
        <row r="51">
          <cell r="C51">
            <v>3.4396</v>
          </cell>
          <cell r="D51">
            <v>2.8754</v>
          </cell>
          <cell r="H51">
            <v>2.8085</v>
          </cell>
        </row>
        <row r="63">
          <cell r="C63">
            <v>1.8580000000000001</v>
          </cell>
          <cell r="D63">
            <v>0</v>
          </cell>
          <cell r="H63">
            <v>2.3519000000000001</v>
          </cell>
        </row>
        <row r="75">
          <cell r="C75">
            <v>2.097</v>
          </cell>
          <cell r="D75">
            <v>1.5529999999999999</v>
          </cell>
          <cell r="H75">
            <v>2.7578</v>
          </cell>
        </row>
        <row r="87">
          <cell r="C87">
            <v>2.6429999999999998</v>
          </cell>
          <cell r="D87">
            <v>1.8042</v>
          </cell>
          <cell r="H87">
            <v>3.0036999999999998</v>
          </cell>
        </row>
        <row r="99">
          <cell r="C99">
            <v>2.7294</v>
          </cell>
          <cell r="D99">
            <v>1.7605</v>
          </cell>
          <cell r="H99">
            <v>3.6261999999999999</v>
          </cell>
        </row>
        <row r="111">
          <cell r="C111">
            <v>2.4176000000000002</v>
          </cell>
          <cell r="D111">
            <v>1.732</v>
          </cell>
          <cell r="H111">
            <v>3.1638999999999999</v>
          </cell>
        </row>
      </sheetData>
      <sheetData sheetId="14"/>
      <sheetData sheetId="15">
        <row r="3">
          <cell r="C3">
            <v>1.7916000000000001</v>
          </cell>
          <cell r="D3">
            <v>0.49840000000000001</v>
          </cell>
          <cell r="H3">
            <v>2.0575999999999999</v>
          </cell>
        </row>
        <row r="15">
          <cell r="C15">
            <v>3.7618999999999998</v>
          </cell>
          <cell r="D15">
            <v>0</v>
          </cell>
          <cell r="H15">
            <v>2.3650000000000002</v>
          </cell>
        </row>
        <row r="27">
          <cell r="C27">
            <v>1.8552999999999999</v>
          </cell>
          <cell r="D27">
            <v>1.4383999999999999</v>
          </cell>
          <cell r="H27">
            <v>2.4192</v>
          </cell>
        </row>
        <row r="39">
          <cell r="C39">
            <v>2.3376999999999999</v>
          </cell>
          <cell r="D39">
            <v>1.796</v>
          </cell>
          <cell r="H39">
            <v>2.6208999999999998</v>
          </cell>
        </row>
        <row r="51">
          <cell r="C51">
            <v>3.0196000000000001</v>
          </cell>
          <cell r="D51">
            <v>2.4337</v>
          </cell>
          <cell r="H51">
            <v>2.7155</v>
          </cell>
        </row>
        <row r="63">
          <cell r="C63">
            <v>2.3639000000000001</v>
          </cell>
          <cell r="D63">
            <v>1.8230999999999999</v>
          </cell>
          <cell r="H63">
            <v>2.7103999999999999</v>
          </cell>
        </row>
        <row r="75">
          <cell r="C75">
            <v>2.964</v>
          </cell>
          <cell r="D75">
            <v>1.6037999999999999</v>
          </cell>
          <cell r="H75">
            <v>2.5899000000000001</v>
          </cell>
        </row>
        <row r="87">
          <cell r="C87">
            <v>1.7999000000000001</v>
          </cell>
          <cell r="D87">
            <v>1.1053999999999999</v>
          </cell>
          <cell r="H87">
            <v>1.7632000000000001</v>
          </cell>
        </row>
        <row r="99">
          <cell r="C99">
            <v>1.7083999999999999</v>
          </cell>
          <cell r="D99">
            <v>1.2563</v>
          </cell>
          <cell r="H99">
            <v>1.9778</v>
          </cell>
        </row>
        <row r="111">
          <cell r="C111">
            <v>2.3679999999999999</v>
          </cell>
          <cell r="D111">
            <v>2.0179999999999998</v>
          </cell>
          <cell r="H111">
            <v>2.7833999999999999</v>
          </cell>
        </row>
        <row r="123">
          <cell r="C123">
            <v>2.8117999999999999</v>
          </cell>
          <cell r="D123">
            <v>1.9841</v>
          </cell>
          <cell r="H123">
            <v>2.9660000000000002</v>
          </cell>
        </row>
        <row r="135">
          <cell r="C135">
            <v>2.0954999999999999</v>
          </cell>
          <cell r="D135">
            <v>1.2839</v>
          </cell>
          <cell r="H135">
            <v>2.7621000000000002</v>
          </cell>
        </row>
        <row r="147">
          <cell r="C147">
            <v>3.5358999999999998</v>
          </cell>
          <cell r="D147">
            <v>2.3245</v>
          </cell>
          <cell r="H147">
            <v>2.7223999999999999</v>
          </cell>
        </row>
      </sheetData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Dashboard"/>
      <sheetName val="DEC_Compare to Prev Flu Seasons"/>
      <sheetName val="DEC_Obs vs Exp in FT Worker"/>
      <sheetName val="DEC_By HHS Region"/>
      <sheetName val="DEC_Obs vs Exp by HHS Region"/>
      <sheetName val="DEC_By Age"/>
      <sheetName val="DEC_Obs vs Exp by Age"/>
      <sheetName val="DEC_By Sex"/>
      <sheetName val="DEC_Obs vs Exp by Sex"/>
      <sheetName val="DEC_By Race-Ethnicity"/>
      <sheetName val="DECObs vs Exp by Race-Ethnicity"/>
      <sheetName val="DEC_By Occupation"/>
      <sheetName val="DEC_Obs vs Exp by Occupation"/>
      <sheetName val="DEC_By Industry"/>
      <sheetName val="DEC_Obs vs Exp by Industry"/>
      <sheetName val="DEC_By State"/>
    </sheetNames>
    <sheetDataSet>
      <sheetData sheetId="0"/>
      <sheetData sheetId="1"/>
      <sheetData sheetId="2"/>
      <sheetData sheetId="3">
        <row r="4">
          <cell r="B4">
            <v>2.4645000000000001</v>
          </cell>
          <cell r="C4">
            <v>2.2692999999999999</v>
          </cell>
          <cell r="G4">
            <v>2.8024</v>
          </cell>
        </row>
      </sheetData>
      <sheetData sheetId="4"/>
      <sheetData sheetId="5">
        <row r="4">
          <cell r="C4">
            <v>2.6152000000000002</v>
          </cell>
          <cell r="D4">
            <v>2.0798999999999999</v>
          </cell>
          <cell r="H4">
            <v>2.9864000000000002</v>
          </cell>
        </row>
        <row r="16">
          <cell r="C16">
            <v>1.7404999999999999</v>
          </cell>
          <cell r="D16">
            <v>0.88319999999999999</v>
          </cell>
          <cell r="H16">
            <v>2.3125</v>
          </cell>
        </row>
        <row r="28">
          <cell r="C28">
            <v>2.7696000000000001</v>
          </cell>
          <cell r="D28">
            <v>1.9218</v>
          </cell>
          <cell r="H28">
            <v>3.3380000000000001</v>
          </cell>
        </row>
        <row r="40">
          <cell r="C40">
            <v>2.0518000000000001</v>
          </cell>
          <cell r="D40">
            <v>1.6943999999999999</v>
          </cell>
          <cell r="H40">
            <v>2.4628999999999999</v>
          </cell>
        </row>
        <row r="52">
          <cell r="C52">
            <v>2.609</v>
          </cell>
          <cell r="D52">
            <v>2.0971000000000002</v>
          </cell>
          <cell r="H52">
            <v>3.3559999999999999</v>
          </cell>
        </row>
        <row r="64">
          <cell r="C64">
            <v>2.2307000000000001</v>
          </cell>
          <cell r="D64">
            <v>1.8962000000000001</v>
          </cell>
          <cell r="H64">
            <v>2.7814000000000001</v>
          </cell>
        </row>
        <row r="76">
          <cell r="C76">
            <v>3.0032999999999999</v>
          </cell>
          <cell r="D76">
            <v>1.84</v>
          </cell>
          <cell r="H76">
            <v>3.4171</v>
          </cell>
        </row>
        <row r="88">
          <cell r="C88">
            <v>3.3401000000000001</v>
          </cell>
          <cell r="D88">
            <v>2.4746000000000001</v>
          </cell>
          <cell r="H88">
            <v>3.1760999999999999</v>
          </cell>
        </row>
        <row r="100">
          <cell r="C100">
            <v>2.5828000000000002</v>
          </cell>
          <cell r="D100">
            <v>2.0991</v>
          </cell>
          <cell r="H100">
            <v>2.8092999999999999</v>
          </cell>
        </row>
        <row r="112">
          <cell r="C112">
            <v>3.4516</v>
          </cell>
          <cell r="D112">
            <v>2.3203999999999998</v>
          </cell>
          <cell r="H112">
            <v>3.7642000000000002</v>
          </cell>
        </row>
      </sheetData>
      <sheetData sheetId="6"/>
      <sheetData sheetId="7">
        <row r="4">
          <cell r="C4">
            <v>2.0674999999999999</v>
          </cell>
          <cell r="D4">
            <v>1.5185999999999999</v>
          </cell>
          <cell r="H4">
            <v>3.6225999999999998</v>
          </cell>
        </row>
        <row r="16">
          <cell r="C16">
            <v>2.1450999999999998</v>
          </cell>
          <cell r="D16">
            <v>1.8896999999999999</v>
          </cell>
          <cell r="H16">
            <v>2.5573000000000001</v>
          </cell>
        </row>
        <row r="28">
          <cell r="C28">
            <v>2.7982999999999998</v>
          </cell>
          <cell r="D28">
            <v>2.5028000000000001</v>
          </cell>
          <cell r="H28">
            <v>2.9032</v>
          </cell>
        </row>
        <row r="40">
          <cell r="C40">
            <v>3.5588000000000002</v>
          </cell>
          <cell r="D40">
            <v>2.7349999999999999</v>
          </cell>
          <cell r="H40">
            <v>4.5914000000000001</v>
          </cell>
        </row>
      </sheetData>
      <sheetData sheetId="8"/>
      <sheetData sheetId="9">
        <row r="4">
          <cell r="C4">
            <v>2.0169000000000001</v>
          </cell>
          <cell r="D4">
            <v>1.8315999999999999</v>
          </cell>
          <cell r="H4">
            <v>2.4376000000000002</v>
          </cell>
        </row>
        <row r="16">
          <cell r="C16">
            <v>3.0377999999999998</v>
          </cell>
          <cell r="D16">
            <v>2.7277999999999998</v>
          </cell>
          <cell r="H16">
            <v>3.3450000000000002</v>
          </cell>
        </row>
      </sheetData>
      <sheetData sheetId="10"/>
      <sheetData sheetId="11">
        <row r="4">
          <cell r="C4">
            <v>2.5348000000000002</v>
          </cell>
          <cell r="D4">
            <v>2.2820999999999998</v>
          </cell>
          <cell r="H4">
            <v>2.9013</v>
          </cell>
        </row>
        <row r="6">
          <cell r="H6">
            <v>2.5630000000000002</v>
          </cell>
        </row>
        <row r="16">
          <cell r="C16">
            <v>2.3607</v>
          </cell>
          <cell r="D16">
            <v>1.7605999999999999</v>
          </cell>
          <cell r="H16">
            <v>3.2696999999999998</v>
          </cell>
        </row>
        <row r="28">
          <cell r="C28">
            <v>1.629</v>
          </cell>
          <cell r="D28">
            <v>1.155</v>
          </cell>
          <cell r="H28">
            <v>1.9387000000000001</v>
          </cell>
        </row>
        <row r="40">
          <cell r="C40">
            <v>2.3460999999999999</v>
          </cell>
          <cell r="D40">
            <v>1.8852</v>
          </cell>
          <cell r="H40">
            <v>2.8292999999999999</v>
          </cell>
        </row>
        <row r="52">
          <cell r="C52">
            <v>4.3973000000000004</v>
          </cell>
          <cell r="D52">
            <v>2.8039999999999998</v>
          </cell>
          <cell r="H52">
            <v>4.2</v>
          </cell>
        </row>
      </sheetData>
      <sheetData sheetId="12"/>
      <sheetData sheetId="13">
        <row r="4">
          <cell r="C4">
            <v>1.8884000000000001</v>
          </cell>
          <cell r="D4">
            <v>1.5802</v>
          </cell>
          <cell r="H4">
            <v>1.9692000000000001</v>
          </cell>
        </row>
        <row r="16">
          <cell r="C16">
            <v>2.5072000000000001</v>
          </cell>
          <cell r="D16">
            <v>2.1105</v>
          </cell>
          <cell r="H16">
            <v>2.7359</v>
          </cell>
        </row>
        <row r="28">
          <cell r="C28">
            <v>3.0400999999999998</v>
          </cell>
          <cell r="D28">
            <v>2.4643000000000002</v>
          </cell>
          <cell r="H28">
            <v>3.8782000000000001</v>
          </cell>
        </row>
        <row r="40">
          <cell r="C40">
            <v>2.2328999999999999</v>
          </cell>
          <cell r="D40">
            <v>1.7074</v>
          </cell>
          <cell r="H40">
            <v>2.7610999999999999</v>
          </cell>
        </row>
        <row r="52">
          <cell r="C52">
            <v>3.2970000000000002</v>
          </cell>
          <cell r="D52">
            <v>2.6920999999999999</v>
          </cell>
          <cell r="H52">
            <v>3.6374</v>
          </cell>
        </row>
        <row r="64">
          <cell r="C64">
            <v>2.1030000000000002</v>
          </cell>
          <cell r="D64">
            <v>4.4900000000000002E-2</v>
          </cell>
          <cell r="H64">
            <v>3.0228000000000002</v>
          </cell>
        </row>
        <row r="76">
          <cell r="C76">
            <v>2.3475999999999999</v>
          </cell>
          <cell r="D76">
            <v>1.3488</v>
          </cell>
          <cell r="H76">
            <v>3.3264999999999998</v>
          </cell>
        </row>
        <row r="88">
          <cell r="C88">
            <v>1.96</v>
          </cell>
          <cell r="D88">
            <v>1.2189000000000001</v>
          </cell>
          <cell r="H88">
            <v>2.5371000000000001</v>
          </cell>
        </row>
        <row r="100">
          <cell r="C100">
            <v>2.1196999999999999</v>
          </cell>
          <cell r="D100">
            <v>1.365</v>
          </cell>
          <cell r="H100">
            <v>3.5394999999999999</v>
          </cell>
        </row>
        <row r="112">
          <cell r="C112">
            <v>2.6774</v>
          </cell>
          <cell r="D112">
            <v>2.0922000000000001</v>
          </cell>
          <cell r="H112">
            <v>4.1631</v>
          </cell>
        </row>
      </sheetData>
      <sheetData sheetId="14"/>
      <sheetData sheetId="15">
        <row r="4">
          <cell r="C4">
            <v>2.4194</v>
          </cell>
          <cell r="D4">
            <v>1.196</v>
          </cell>
          <cell r="H4">
            <v>3.6789000000000001</v>
          </cell>
        </row>
        <row r="16">
          <cell r="C16">
            <v>1.4071</v>
          </cell>
          <cell r="D16">
            <v>0</v>
          </cell>
          <cell r="H16">
            <v>2.8321000000000001</v>
          </cell>
        </row>
        <row r="28">
          <cell r="C28">
            <v>2.3267000000000002</v>
          </cell>
          <cell r="D28">
            <v>1.6095999999999999</v>
          </cell>
          <cell r="H28">
            <v>2.7267000000000001</v>
          </cell>
        </row>
        <row r="40">
          <cell r="C40">
            <v>1.7744</v>
          </cell>
          <cell r="D40">
            <v>1.3718999999999999</v>
          </cell>
          <cell r="H40">
            <v>2.7513999999999998</v>
          </cell>
        </row>
        <row r="52">
          <cell r="C52">
            <v>2.5072999999999999</v>
          </cell>
          <cell r="D52">
            <v>1.9632000000000001</v>
          </cell>
          <cell r="H52">
            <v>3.3395000000000001</v>
          </cell>
        </row>
        <row r="64">
          <cell r="C64">
            <v>2.1524999999999999</v>
          </cell>
          <cell r="D64">
            <v>1.3946000000000001</v>
          </cell>
          <cell r="H64">
            <v>3.3037999999999998</v>
          </cell>
        </row>
        <row r="76">
          <cell r="C76">
            <v>2.29</v>
          </cell>
          <cell r="D76">
            <v>1.1880999999999999</v>
          </cell>
          <cell r="H76">
            <v>2.6438999999999999</v>
          </cell>
        </row>
        <row r="88">
          <cell r="C88">
            <v>2.0114000000000001</v>
          </cell>
          <cell r="D88">
            <v>1.3935999999999999</v>
          </cell>
          <cell r="H88">
            <v>2.1337999999999999</v>
          </cell>
        </row>
        <row r="100">
          <cell r="C100">
            <v>2.1438000000000001</v>
          </cell>
          <cell r="D100">
            <v>1.5511999999999999</v>
          </cell>
          <cell r="H100">
            <v>2.3828</v>
          </cell>
        </row>
        <row r="112">
          <cell r="C112">
            <v>3.0600999999999998</v>
          </cell>
          <cell r="D112">
            <v>2.4927999999999999</v>
          </cell>
          <cell r="H112">
            <v>3.2578</v>
          </cell>
        </row>
        <row r="124">
          <cell r="C124">
            <v>2.2223999999999999</v>
          </cell>
          <cell r="D124">
            <v>1.7295</v>
          </cell>
          <cell r="H124">
            <v>3.4192</v>
          </cell>
        </row>
        <row r="136">
          <cell r="C136">
            <v>2.5619000000000001</v>
          </cell>
          <cell r="D136">
            <v>1.6389</v>
          </cell>
          <cell r="H136">
            <v>3.2118000000000002</v>
          </cell>
        </row>
        <row r="148">
          <cell r="C148">
            <v>3.5548999999999999</v>
          </cell>
          <cell r="D148">
            <v>2.8035999999999999</v>
          </cell>
          <cell r="H148">
            <v>4.1266999999999996</v>
          </cell>
        </row>
      </sheetData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Dashboard"/>
      <sheetName val="JAN_Compare to Prev Flu Seasons"/>
      <sheetName val="JAN_Obs vs Exp in FT Worker"/>
      <sheetName val="JAN_By HHS Region"/>
      <sheetName val="JAN_Obs vs Exp by HHS Region"/>
      <sheetName val="JAN_By Age"/>
      <sheetName val="JAN_Obs vs Exp by Age"/>
      <sheetName val="JAN_By Sex"/>
      <sheetName val="JAN_Obs vs Exp by Sex"/>
      <sheetName val="JAN_By Race-Ethnicity"/>
      <sheetName val="JANObs vs Exp by Race-Ethnicity"/>
      <sheetName val="JAN_By Occupation"/>
      <sheetName val="JAN_Obs vs Exp by Occupation"/>
      <sheetName val="JAN_By Industry"/>
      <sheetName val="JAN_Obs vs Exp by Industry"/>
      <sheetName val="JAN_By State"/>
    </sheetNames>
    <sheetDataSet>
      <sheetData sheetId="0"/>
      <sheetData sheetId="1"/>
      <sheetData sheetId="2"/>
      <sheetData sheetId="3">
        <row r="5">
          <cell r="B5">
            <v>2.9626999999999999</v>
          </cell>
          <cell r="C5">
            <v>2.7610999999999999</v>
          </cell>
          <cell r="G5">
            <v>3.1726000000000001</v>
          </cell>
        </row>
      </sheetData>
      <sheetData sheetId="4"/>
      <sheetData sheetId="5">
        <row r="5">
          <cell r="C5">
            <v>3.5131999999999999</v>
          </cell>
          <cell r="D5">
            <v>2.1892999999999998</v>
          </cell>
          <cell r="H5">
            <v>4.0034999999999998</v>
          </cell>
        </row>
        <row r="17">
          <cell r="C17">
            <v>2.7759</v>
          </cell>
          <cell r="D17">
            <v>1.6586000000000001</v>
          </cell>
          <cell r="H17">
            <v>2.4538000000000002</v>
          </cell>
        </row>
        <row r="29">
          <cell r="C29">
            <v>2.9300999999999999</v>
          </cell>
          <cell r="D29">
            <v>2.4531999999999998</v>
          </cell>
          <cell r="H29">
            <v>3.5106999999999999</v>
          </cell>
        </row>
        <row r="41">
          <cell r="C41">
            <v>2.0575999999999999</v>
          </cell>
          <cell r="D41">
            <v>1.653</v>
          </cell>
          <cell r="H41">
            <v>2.7768999999999999</v>
          </cell>
        </row>
        <row r="53">
          <cell r="C53">
            <v>3.4695999999999998</v>
          </cell>
          <cell r="D53">
            <v>2.9268000000000001</v>
          </cell>
          <cell r="H53">
            <v>3.5560999999999998</v>
          </cell>
        </row>
        <row r="65">
          <cell r="C65">
            <v>2.4668999999999999</v>
          </cell>
          <cell r="D65">
            <v>2.1920999999999999</v>
          </cell>
          <cell r="H65">
            <v>3.2305999999999999</v>
          </cell>
        </row>
        <row r="77">
          <cell r="C77">
            <v>2.5573000000000001</v>
          </cell>
          <cell r="D77">
            <v>0.94069999999999998</v>
          </cell>
          <cell r="H77">
            <v>3.4617</v>
          </cell>
        </row>
        <row r="89">
          <cell r="C89">
            <v>4.3067000000000002</v>
          </cell>
          <cell r="D89">
            <v>2.9735</v>
          </cell>
          <cell r="H89">
            <v>3.6892</v>
          </cell>
        </row>
        <row r="101">
          <cell r="C101">
            <v>3.5266999999999999</v>
          </cell>
          <cell r="D101">
            <v>3.2530000000000001</v>
          </cell>
          <cell r="H101">
            <v>3.7235999999999998</v>
          </cell>
        </row>
        <row r="113">
          <cell r="C113">
            <v>4.0266000000000002</v>
          </cell>
          <cell r="D113">
            <v>3.4319000000000002</v>
          </cell>
          <cell r="H113">
            <v>4.5566000000000004</v>
          </cell>
        </row>
      </sheetData>
      <sheetData sheetId="6"/>
      <sheetData sheetId="7">
        <row r="5">
          <cell r="C5">
            <v>2.9729999999999999</v>
          </cell>
          <cell r="D5">
            <v>2.4129</v>
          </cell>
          <cell r="H5">
            <v>4.1398000000000001</v>
          </cell>
        </row>
        <row r="17">
          <cell r="C17">
            <v>2.7601</v>
          </cell>
          <cell r="D17">
            <v>2.4870999999999999</v>
          </cell>
          <cell r="H17">
            <v>2.9839000000000002</v>
          </cell>
        </row>
        <row r="29">
          <cell r="C29">
            <v>3.0072000000000001</v>
          </cell>
          <cell r="D29">
            <v>2.7134999999999998</v>
          </cell>
          <cell r="H29">
            <v>3.2803</v>
          </cell>
        </row>
        <row r="41">
          <cell r="C41">
            <v>4.5218999999999996</v>
          </cell>
          <cell r="D41">
            <v>3.4495</v>
          </cell>
          <cell r="H41">
            <v>4.0755999999999997</v>
          </cell>
        </row>
      </sheetData>
      <sheetData sheetId="8"/>
      <sheetData sheetId="9">
        <row r="5">
          <cell r="C5">
            <v>2.4782000000000002</v>
          </cell>
          <cell r="D5">
            <v>2.2986</v>
          </cell>
          <cell r="H5">
            <v>2.7698</v>
          </cell>
        </row>
        <row r="17">
          <cell r="C17">
            <v>3.5754999999999999</v>
          </cell>
          <cell r="D17">
            <v>3.2528000000000001</v>
          </cell>
          <cell r="H17">
            <v>3.7993999999999999</v>
          </cell>
        </row>
      </sheetData>
      <sheetData sheetId="10"/>
      <sheetData sheetId="11">
        <row r="5">
          <cell r="C5">
            <v>3.1398000000000001</v>
          </cell>
          <cell r="D5">
            <v>2.8570000000000002</v>
          </cell>
          <cell r="H5">
            <v>3.1737000000000002</v>
          </cell>
        </row>
        <row r="17">
          <cell r="C17">
            <v>2.4802</v>
          </cell>
          <cell r="D17">
            <v>1.8239000000000001</v>
          </cell>
          <cell r="H17">
            <v>3.5133999999999999</v>
          </cell>
        </row>
        <row r="29">
          <cell r="C29">
            <v>2.2408000000000001</v>
          </cell>
          <cell r="D29">
            <v>1.4921</v>
          </cell>
          <cell r="H29">
            <v>2.5165000000000002</v>
          </cell>
        </row>
        <row r="41">
          <cell r="C41">
            <v>2.7458</v>
          </cell>
          <cell r="D41">
            <v>2.4091999999999998</v>
          </cell>
          <cell r="H41">
            <v>3.4458000000000002</v>
          </cell>
        </row>
        <row r="53">
          <cell r="C53">
            <v>4.8574000000000002</v>
          </cell>
          <cell r="D53">
            <v>3.4517000000000002</v>
          </cell>
          <cell r="H53">
            <v>4.9574999999999996</v>
          </cell>
        </row>
      </sheetData>
      <sheetData sheetId="12"/>
      <sheetData sheetId="13">
        <row r="5">
          <cell r="C5">
            <v>2.2538999999999998</v>
          </cell>
          <cell r="D5">
            <v>1.8842000000000001</v>
          </cell>
          <cell r="H5">
            <v>2.4338000000000002</v>
          </cell>
        </row>
        <row r="17">
          <cell r="C17">
            <v>3.0209000000000001</v>
          </cell>
          <cell r="D17">
            <v>2.6505999999999998</v>
          </cell>
          <cell r="H17">
            <v>2.8025000000000002</v>
          </cell>
        </row>
        <row r="29">
          <cell r="C29">
            <v>3.0960999999999999</v>
          </cell>
          <cell r="D29">
            <v>2.5661</v>
          </cell>
          <cell r="H29">
            <v>4.3734000000000002</v>
          </cell>
        </row>
        <row r="41">
          <cell r="C41">
            <v>2.9792999999999998</v>
          </cell>
          <cell r="D41">
            <v>2.2873000000000001</v>
          </cell>
          <cell r="H41">
            <v>3.1903999999999999</v>
          </cell>
        </row>
        <row r="53">
          <cell r="C53">
            <v>3.6366999999999998</v>
          </cell>
          <cell r="D53">
            <v>2.9832000000000001</v>
          </cell>
          <cell r="H53">
            <v>3.9051999999999998</v>
          </cell>
        </row>
        <row r="65">
          <cell r="C65">
            <v>3.78</v>
          </cell>
          <cell r="D65">
            <v>0.5857</v>
          </cell>
          <cell r="H65">
            <v>3.8287</v>
          </cell>
        </row>
        <row r="77">
          <cell r="C77">
            <v>3.4403000000000001</v>
          </cell>
          <cell r="D77">
            <v>2.4805999999999999</v>
          </cell>
          <cell r="H77">
            <v>3.7921999999999998</v>
          </cell>
        </row>
        <row r="89">
          <cell r="C89">
            <v>2.6648999999999998</v>
          </cell>
          <cell r="D89">
            <v>1.8391</v>
          </cell>
          <cell r="H89">
            <v>3.9407999999999999</v>
          </cell>
        </row>
        <row r="101">
          <cell r="C101">
            <v>3.1394000000000002</v>
          </cell>
          <cell r="D101">
            <v>2.2334999999999998</v>
          </cell>
          <cell r="H101">
            <v>4.5900999999999996</v>
          </cell>
        </row>
        <row r="113">
          <cell r="C113">
            <v>3.2155</v>
          </cell>
          <cell r="D113">
            <v>2.5173000000000001</v>
          </cell>
          <cell r="H113">
            <v>4.0751999999999997</v>
          </cell>
        </row>
      </sheetData>
      <sheetData sheetId="14"/>
      <sheetData sheetId="15">
        <row r="5">
          <cell r="C5">
            <v>3.2909999999999999</v>
          </cell>
          <cell r="D5">
            <v>1.2744</v>
          </cell>
          <cell r="H5">
            <v>3.1478000000000002</v>
          </cell>
        </row>
        <row r="17">
          <cell r="C17">
            <v>0.316</v>
          </cell>
          <cell r="D17">
            <v>0</v>
          </cell>
          <cell r="H17">
            <v>3.2181000000000002</v>
          </cell>
        </row>
        <row r="29">
          <cell r="C29">
            <v>3.0869</v>
          </cell>
          <cell r="D29">
            <v>2.331</v>
          </cell>
          <cell r="H29">
            <v>3.4420999999999999</v>
          </cell>
        </row>
        <row r="41">
          <cell r="C41">
            <v>2.3944000000000001</v>
          </cell>
          <cell r="D41">
            <v>1.8493999999999999</v>
          </cell>
          <cell r="H41">
            <v>3.1415000000000002</v>
          </cell>
        </row>
        <row r="53">
          <cell r="C53">
            <v>3.3327</v>
          </cell>
          <cell r="D53">
            <v>2.7317</v>
          </cell>
          <cell r="H53">
            <v>3.6255000000000002</v>
          </cell>
        </row>
        <row r="65">
          <cell r="C65">
            <v>2.2406000000000001</v>
          </cell>
          <cell r="D65">
            <v>1.4748000000000001</v>
          </cell>
          <cell r="H65">
            <v>3.7719999999999998</v>
          </cell>
        </row>
        <row r="77">
          <cell r="C77">
            <v>2.1248</v>
          </cell>
          <cell r="D77">
            <v>0.6492</v>
          </cell>
          <cell r="H77">
            <v>3.0629</v>
          </cell>
        </row>
        <row r="89">
          <cell r="C89">
            <v>2.6080999999999999</v>
          </cell>
          <cell r="D89">
            <v>2.0638999999999998</v>
          </cell>
          <cell r="H89">
            <v>2.8445</v>
          </cell>
        </row>
        <row r="101">
          <cell r="C101">
            <v>2.2848999999999999</v>
          </cell>
          <cell r="D101">
            <v>1.6892</v>
          </cell>
          <cell r="H101">
            <v>2.8593999999999999</v>
          </cell>
        </row>
        <row r="113">
          <cell r="C113">
            <v>3.5882999999999998</v>
          </cell>
          <cell r="D113">
            <v>3.0575999999999999</v>
          </cell>
          <cell r="H113">
            <v>3.4594999999999998</v>
          </cell>
        </row>
        <row r="125">
          <cell r="C125">
            <v>2.9916999999999998</v>
          </cell>
          <cell r="D125">
            <v>2.0005999999999999</v>
          </cell>
          <cell r="H125">
            <v>3.65</v>
          </cell>
        </row>
        <row r="137">
          <cell r="C137">
            <v>3.5497999999999998</v>
          </cell>
          <cell r="D137">
            <v>2.5236000000000001</v>
          </cell>
          <cell r="H137">
            <v>4.2667000000000002</v>
          </cell>
        </row>
        <row r="149">
          <cell r="C149">
            <v>3.5127000000000002</v>
          </cell>
          <cell r="D149">
            <v>2.6766999999999999</v>
          </cell>
          <cell r="H149">
            <v>4.0997000000000003</v>
          </cell>
        </row>
      </sheetData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troduction"/>
      <sheetName val="Dashboard"/>
      <sheetName val="FEB_Compare to Prev Flu Seasons"/>
      <sheetName val="FEB_Obs vs Exp in FT Worker"/>
      <sheetName val="FEB_By HHS Region"/>
      <sheetName val="FEB_Obs vs Exp by HHS Region"/>
      <sheetName val="FEB_By Age"/>
      <sheetName val="FEB_Obs vs Exp by Age"/>
      <sheetName val="FEB_By Sex"/>
      <sheetName val="FEB_Obs vs Exp by Sex"/>
      <sheetName val="FEB_By Race-Ethnicity"/>
      <sheetName val="FEBObs vs Exp by Race-Ethnicity"/>
      <sheetName val="FEB_By Occupation"/>
      <sheetName val="FEB_Obs vs Exp by Occupation"/>
      <sheetName val="FEB_By Industry"/>
      <sheetName val="FEB_Obs vs Exp by Industry"/>
      <sheetName val="FEB_By State"/>
    </sheetNames>
    <sheetDataSet>
      <sheetData sheetId="0"/>
      <sheetData sheetId="1"/>
      <sheetData sheetId="2"/>
      <sheetData sheetId="3">
        <row r="6">
          <cell r="B6">
            <v>3.0105</v>
          </cell>
          <cell r="C6">
            <v>2.8409</v>
          </cell>
          <cell r="G6">
            <v>2.4935</v>
          </cell>
        </row>
      </sheetData>
      <sheetData sheetId="4"/>
      <sheetData sheetId="5">
        <row r="6">
          <cell r="C6">
            <v>3.0686</v>
          </cell>
          <cell r="D6">
            <v>2.4737</v>
          </cell>
          <cell r="H6">
            <v>2.6187999999999998</v>
          </cell>
        </row>
        <row r="18">
          <cell r="C18">
            <v>2.8374999999999999</v>
          </cell>
          <cell r="D18">
            <v>2.1276999999999999</v>
          </cell>
          <cell r="H18">
            <v>1.9635</v>
          </cell>
        </row>
        <row r="30">
          <cell r="C30">
            <v>3.6383999999999999</v>
          </cell>
          <cell r="D30">
            <v>3.1404999999999998</v>
          </cell>
          <cell r="H30">
            <v>2.9207999999999998</v>
          </cell>
        </row>
        <row r="42">
          <cell r="C42">
            <v>2.4214000000000002</v>
          </cell>
          <cell r="D42">
            <v>2.0714000000000001</v>
          </cell>
          <cell r="H42">
            <v>2.2648000000000001</v>
          </cell>
        </row>
        <row r="54">
          <cell r="C54">
            <v>3.6642000000000001</v>
          </cell>
          <cell r="D54">
            <v>3.0630999999999999</v>
          </cell>
          <cell r="H54">
            <v>2.9348999999999998</v>
          </cell>
        </row>
        <row r="66">
          <cell r="C66">
            <v>2.6116999999999999</v>
          </cell>
          <cell r="D66">
            <v>2.3772000000000002</v>
          </cell>
          <cell r="H66">
            <v>2.4083000000000001</v>
          </cell>
        </row>
        <row r="78">
          <cell r="C78">
            <v>3.7831000000000001</v>
          </cell>
          <cell r="D78">
            <v>3.0583999999999998</v>
          </cell>
          <cell r="H78">
            <v>2.8252999999999999</v>
          </cell>
        </row>
        <row r="90">
          <cell r="C90">
            <v>3.2639</v>
          </cell>
          <cell r="D90">
            <v>2.6465000000000001</v>
          </cell>
          <cell r="H90">
            <v>2.8940000000000001</v>
          </cell>
        </row>
        <row r="102">
          <cell r="C102">
            <v>2.3725000000000001</v>
          </cell>
          <cell r="D102">
            <v>1.9478</v>
          </cell>
          <cell r="H102">
            <v>2.5670999999999999</v>
          </cell>
        </row>
        <row r="114">
          <cell r="C114">
            <v>4.8685999999999998</v>
          </cell>
          <cell r="D114">
            <v>3.9868999999999999</v>
          </cell>
          <cell r="H114">
            <v>3.8435999999999999</v>
          </cell>
        </row>
      </sheetData>
      <sheetData sheetId="6"/>
      <sheetData sheetId="7">
        <row r="6">
          <cell r="C6">
            <v>3.6509999999999998</v>
          </cell>
          <cell r="D6">
            <v>2.6766000000000001</v>
          </cell>
          <cell r="H6">
            <v>2.7248999999999999</v>
          </cell>
        </row>
        <row r="18">
          <cell r="C18">
            <v>2.6629999999999998</v>
          </cell>
          <cell r="D18">
            <v>2.4175</v>
          </cell>
          <cell r="H18">
            <v>2.3191999999999999</v>
          </cell>
        </row>
        <row r="30">
          <cell r="C30">
            <v>3.2141000000000002</v>
          </cell>
          <cell r="D30">
            <v>2.8946000000000001</v>
          </cell>
          <cell r="H30">
            <v>2.6507000000000001</v>
          </cell>
        </row>
        <row r="42">
          <cell r="C42">
            <v>3.7456999999999998</v>
          </cell>
          <cell r="D42">
            <v>2.6833</v>
          </cell>
          <cell r="H42">
            <v>3.8555000000000001</v>
          </cell>
        </row>
      </sheetData>
      <sheetData sheetId="8"/>
      <sheetData sheetId="9">
        <row r="6">
          <cell r="C6">
            <v>2.6093000000000002</v>
          </cell>
          <cell r="D6">
            <v>2.4051</v>
          </cell>
          <cell r="H6">
            <v>2.1122000000000001</v>
          </cell>
        </row>
        <row r="18">
          <cell r="C18">
            <v>3.5165999999999999</v>
          </cell>
          <cell r="D18">
            <v>3.2031000000000001</v>
          </cell>
          <cell r="H18">
            <v>3.0434999999999999</v>
          </cell>
        </row>
      </sheetData>
      <sheetData sheetId="10"/>
      <sheetData sheetId="11">
        <row r="6">
          <cell r="C6">
            <v>3.2227000000000001</v>
          </cell>
          <cell r="D6">
            <v>2.9861</v>
          </cell>
          <cell r="H6">
            <v>2.5630000000000002</v>
          </cell>
        </row>
        <row r="18">
          <cell r="C18">
            <v>3.1446999999999998</v>
          </cell>
          <cell r="D18">
            <v>2.3862999999999999</v>
          </cell>
          <cell r="H18">
            <v>2.9742999999999999</v>
          </cell>
        </row>
        <row r="30">
          <cell r="C30">
            <v>1.8167</v>
          </cell>
          <cell r="D30">
            <v>1.3732</v>
          </cell>
          <cell r="H30">
            <v>1.9806999999999999</v>
          </cell>
        </row>
        <row r="42">
          <cell r="C42">
            <v>2.6027999999999998</v>
          </cell>
          <cell r="D42">
            <v>2.1217000000000001</v>
          </cell>
          <cell r="H42">
            <v>2.3591000000000002</v>
          </cell>
        </row>
        <row r="54">
          <cell r="C54">
            <v>4.1943999999999999</v>
          </cell>
          <cell r="D54">
            <v>2.2574999999999998</v>
          </cell>
          <cell r="H54">
            <v>3.8346</v>
          </cell>
        </row>
      </sheetData>
      <sheetData sheetId="12"/>
      <sheetData sheetId="13">
        <row r="6">
          <cell r="C6">
            <v>2.06</v>
          </cell>
          <cell r="D6">
            <v>1.7085999999999999</v>
          </cell>
          <cell r="H6">
            <v>1.8311999999999999</v>
          </cell>
        </row>
        <row r="18">
          <cell r="C18">
            <v>2.9857</v>
          </cell>
          <cell r="D18">
            <v>2.5844</v>
          </cell>
          <cell r="H18">
            <v>2.4912999999999998</v>
          </cell>
        </row>
        <row r="30">
          <cell r="C30">
            <v>3.7166000000000001</v>
          </cell>
          <cell r="D30">
            <v>3.1360000000000001</v>
          </cell>
          <cell r="H30">
            <v>3.3288000000000002</v>
          </cell>
        </row>
        <row r="42">
          <cell r="C42">
            <v>2.7227000000000001</v>
          </cell>
          <cell r="D42">
            <v>2.1945999999999999</v>
          </cell>
          <cell r="H42">
            <v>2.4119000000000002</v>
          </cell>
        </row>
        <row r="54">
          <cell r="C54">
            <v>3.5842000000000001</v>
          </cell>
          <cell r="D54">
            <v>2.7671999999999999</v>
          </cell>
          <cell r="H54">
            <v>2.9639000000000002</v>
          </cell>
        </row>
        <row r="66">
          <cell r="C66">
            <v>4.2538</v>
          </cell>
          <cell r="D66">
            <v>0.83</v>
          </cell>
          <cell r="H66">
            <v>3.3794</v>
          </cell>
        </row>
        <row r="78">
          <cell r="C78">
            <v>2.8746</v>
          </cell>
          <cell r="D78">
            <v>2.1017000000000001</v>
          </cell>
          <cell r="H78">
            <v>2.9024000000000001</v>
          </cell>
        </row>
        <row r="90">
          <cell r="C90">
            <v>4.0761000000000003</v>
          </cell>
          <cell r="D90">
            <v>2.7913999999999999</v>
          </cell>
          <cell r="H90">
            <v>3.3433000000000002</v>
          </cell>
        </row>
        <row r="102">
          <cell r="C102">
            <v>3.2033999999999998</v>
          </cell>
          <cell r="D102">
            <v>1.9915</v>
          </cell>
          <cell r="H102">
            <v>3.0045000000000002</v>
          </cell>
        </row>
        <row r="114">
          <cell r="C114">
            <v>3.4236</v>
          </cell>
          <cell r="D114">
            <v>2.7181999999999999</v>
          </cell>
          <cell r="H114">
            <v>3.4039999999999999</v>
          </cell>
        </row>
      </sheetData>
      <sheetData sheetId="14"/>
      <sheetData sheetId="15">
        <row r="6">
          <cell r="C6">
            <v>2.4129999999999998</v>
          </cell>
          <cell r="D6">
            <v>0.72809999999999997</v>
          </cell>
          <cell r="H6">
            <v>3.2050000000000001</v>
          </cell>
        </row>
        <row r="18">
          <cell r="C18">
            <v>3.5387</v>
          </cell>
          <cell r="D18">
            <v>0.1042</v>
          </cell>
          <cell r="H18">
            <v>1.8621000000000001</v>
          </cell>
        </row>
        <row r="30">
          <cell r="C30">
            <v>2.7206000000000001</v>
          </cell>
          <cell r="D30">
            <v>2.0922999999999998</v>
          </cell>
          <cell r="H30">
            <v>2.6076000000000001</v>
          </cell>
        </row>
        <row r="42">
          <cell r="C42">
            <v>3.0379999999999998</v>
          </cell>
          <cell r="D42">
            <v>2.2780999999999998</v>
          </cell>
          <cell r="H42">
            <v>2.2917000000000001</v>
          </cell>
        </row>
        <row r="54">
          <cell r="C54">
            <v>2.9060999999999999</v>
          </cell>
          <cell r="D54">
            <v>2.2688999999999999</v>
          </cell>
          <cell r="H54">
            <v>2.9453</v>
          </cell>
        </row>
        <row r="66">
          <cell r="C66">
            <v>2.6082999999999998</v>
          </cell>
          <cell r="D66">
            <v>1.6419999999999999</v>
          </cell>
          <cell r="H66">
            <v>3.4051999999999998</v>
          </cell>
        </row>
        <row r="78">
          <cell r="C78">
            <v>3.548</v>
          </cell>
          <cell r="D78">
            <v>1.9535</v>
          </cell>
          <cell r="H78">
            <v>2.1313</v>
          </cell>
        </row>
        <row r="90">
          <cell r="C90">
            <v>2.6947000000000001</v>
          </cell>
          <cell r="D90">
            <v>2.0943999999999998</v>
          </cell>
          <cell r="H90">
            <v>2.4605000000000001</v>
          </cell>
        </row>
        <row r="102">
          <cell r="C102">
            <v>2.7888000000000002</v>
          </cell>
          <cell r="D102">
            <v>2.1493000000000002</v>
          </cell>
          <cell r="H102">
            <v>2.0341</v>
          </cell>
        </row>
        <row r="114">
          <cell r="C114">
            <v>3.0097</v>
          </cell>
          <cell r="D114">
            <v>2.6027</v>
          </cell>
          <cell r="H114">
            <v>2.9554999999999998</v>
          </cell>
        </row>
        <row r="126">
          <cell r="C126">
            <v>3.5333999999999999</v>
          </cell>
          <cell r="D126">
            <v>2.6749999999999998</v>
          </cell>
          <cell r="H126">
            <v>2.8288000000000002</v>
          </cell>
        </row>
        <row r="138">
          <cell r="C138">
            <v>2.8553999999999999</v>
          </cell>
          <cell r="D138">
            <v>2.0876999999999999</v>
          </cell>
          <cell r="H138">
            <v>3.0390999999999999</v>
          </cell>
        </row>
        <row r="150">
          <cell r="C150">
            <v>4.4866999999999999</v>
          </cell>
          <cell r="D150">
            <v>3.2869000000000002</v>
          </cell>
          <cell r="H150">
            <v>3.0838999999999999</v>
          </cell>
        </row>
      </sheetData>
      <sheetData sheetId="1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3BE7E4-F1BE-48C9-884D-53768C97831D}" name="Table1" displayName="Table1" ref="A2:M53" totalsRowShown="0" headerRowDxfId="249" dataDxfId="248" tableBorderDxfId="247" totalsRowBorderDxfId="246" headerRowCellStyle="Heading 1">
  <autoFilter ref="A2:M53" xr:uid="{DA3BE7E4-F1BE-48C9-884D-53768C97831D}"/>
  <tableColumns count="13">
    <tableColumn id="1" xr3:uid="{49D0371D-A9FC-48FC-AADC-725D8535947B}" name="Characteristic" dataDxfId="245"/>
    <tableColumn id="2" xr3:uid="{275F1798-274D-49DF-8401-2531D8CC0735}" name="Oct" dataDxfId="244"/>
    <tableColumn id="3" xr3:uid="{6CA3F7D2-A4A3-4286-B731-C45A36C3E454}" name="Nov" dataDxfId="243"/>
    <tableColumn id="4" xr3:uid="{447A94FA-67C0-4305-8385-85F4AF87232F}" name="Dec" dataDxfId="242"/>
    <tableColumn id="5" xr3:uid="{97B1E9C7-2F08-450A-B8D4-F74F9181C9BD}" name="Jan" dataDxfId="241"/>
    <tableColumn id="6" xr3:uid="{37716EA5-8620-4558-99DD-12A47E4389DA}" name="Feb" dataDxfId="240"/>
    <tableColumn id="7" xr3:uid="{437E16C6-688B-4CBF-82C0-4C35341AEF92}" name="Mar" dataDxfId="256"/>
    <tableColumn id="8" xr3:uid="{D6775968-C0F6-4B03-8E6F-74666DFE7E8B}" name="Apr" dataDxfId="255"/>
    <tableColumn id="9" xr3:uid="{628921D9-0673-4ACB-B259-9E76B57D9D9D}" name="May" dataDxfId="254"/>
    <tableColumn id="10" xr3:uid="{B07D7D6B-B099-4C82-BA7B-E6FFBF8695E6}" name="Jun" dataDxfId="253"/>
    <tableColumn id="11" xr3:uid="{E15B7D79-4809-4C69-826E-418C7603219F}" name="Jul" dataDxfId="252"/>
    <tableColumn id="12" xr3:uid="{2C8B6149-D428-462C-B1ED-E0899FEA1370}" name="Aug" dataDxfId="251"/>
    <tableColumn id="13" xr3:uid="{5808677A-BB13-43B6-869F-29B5ED4D5151}" name="Sep" dataDxfId="250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32FDB38-9C42-45AD-A53D-04C4698577A8}" name="Table8" displayName="Table8" ref="A1:G14" totalsRowShown="0">
  <autoFilter ref="A1:G14" xr:uid="{932FDB38-9C42-45AD-A53D-04C4698577A8}"/>
  <tableColumns count="7">
    <tableColumn id="1" xr3:uid="{DB393981-08A1-4737-A75C-94262BED2BBC}" name="Month"/>
    <tableColumn id="2" xr3:uid="{8A0E5680-42EE-40D3-AAFD-3C723978E620}" name="Non-Hispanic White"/>
    <tableColumn id="3" xr3:uid="{349D1B60-E022-4554-B5E9-7AEE6C57C47C}" name="Non-Hispanic Black"/>
    <tableColumn id="4" xr3:uid="{E5031B8B-8610-48D6-9DBC-422E39CAFA4B}" name="Non-Hispanic Asian"/>
    <tableColumn id="5" xr3:uid="{59AA8946-C6C1-4757-BEDD-7E49E600D1BB}" name="Hispanic or Latino"/>
    <tableColumn id="6" xr3:uid="{684BBA71-B196-432D-9F5C-E342A811FB4F}" name="Other"/>
    <tableColumn id="7" xr3:uid="{3CC51D22-CAA5-4569-93A1-6E369277A3FC}" name="Alt Text"/>
  </tableColumns>
  <tableStyleInfo name="TableStyleLight2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2E1810F5-5FC2-4A09-8FB6-797FE9ABDD74}" name="Table11" displayName="Table11" ref="A1:I61" totalsRowShown="0">
  <autoFilter ref="A1:I61" xr:uid="{2E1810F5-5FC2-4A09-8FB6-797FE9ABDD74}"/>
  <tableColumns count="9">
    <tableColumn id="1" xr3:uid="{AD8A44C0-CF96-4B2D-A98A-16F18C57798B}" name="Race/Ethnicity"/>
    <tableColumn id="2" xr3:uid="{A53C319B-5005-494F-A1B7-727F3EF31340}" name="Month"/>
    <tableColumn id="3" xr3:uid="{D4EA512A-2EEB-411C-A046-0938DEF61175}" name="Observed"/>
    <tableColumn id="4" xr3:uid="{6BC6FF20-2B75-43F4-BE30-A938CE5A7E42}" name="Observed LCL"/>
    <tableColumn id="5" xr3:uid="{91BED455-BD79-464C-BCCA-1D980AC46DCE}" name="Observed UCL"/>
    <tableColumn id="6" xr3:uid="{B183E577-4C3D-4D41-B330-0CA18AC39B6A}" name="Expected"/>
    <tableColumn id="7" xr3:uid="{D10E46C0-63A8-432E-9C4A-1ED0A8D6CAE2}" name="Expected LCL"/>
    <tableColumn id="8" xr3:uid="{E04F1686-34D0-413B-AD48-657C155D3B2F}" name="Epidemic Threshold"/>
    <tableColumn id="9" xr3:uid="{8150F5C9-E9D4-4B8F-A8C7-D8DEE3F7317E}" name="Alt Text"/>
  </tableColumns>
  <tableStyleInfo name="TableStyleLight2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EDFE8FF-4011-4A25-9973-1519596E2C9F}" name="Table12" displayName="Table12" ref="A1:M13" totalsRowShown="0">
  <autoFilter ref="A1:M13" xr:uid="{8EDFE8FF-4011-4A25-9973-1519596E2C9F}"/>
  <tableColumns count="13">
    <tableColumn id="1" xr3:uid="{01019A97-0058-4350-9BF0-368B88C269A9}" name="Month"/>
    <tableColumn id="2" xr3:uid="{1B3B6676-8FBF-489F-BFCE-AA14CD2C9EDD}" name="All Occupations"/>
    <tableColumn id="3" xr3:uid="{B226F219-FECF-4EC7-A681-3E23B09D6653}" name="Management, Business, and Financial Occupations"/>
    <tableColumn id="4" xr3:uid="{9FE176BE-3DA1-4A6F-88AE-CCEDA706706B}" name="Professional and Related Occupations"/>
    <tableColumn id="5" xr3:uid="{FB89A81A-8B96-4289-9BD0-8275DC4941B1}" name="Service Occupations"/>
    <tableColumn id="6" xr3:uid="{267FB2E7-4D37-4421-9ACF-2CFE889546E0}" name="Sales and Related Occupations"/>
    <tableColumn id="7" xr3:uid="{11936CCF-6BF8-44B8-AE66-ED2DB08AA534}" name="Office and Administrative Support Occupations"/>
    <tableColumn id="8" xr3:uid="{5808CB3B-395F-47A2-B789-0706EEA50B56}" name="Farming, Fishing, and Forestry Occupations"/>
    <tableColumn id="9" xr3:uid="{1F87B7AC-C6B2-4BED-AAE8-2DA15D8FE929}" name="Construction and Extraction Occupations"/>
    <tableColumn id="10" xr3:uid="{A44DCF41-5652-4DE6-86D0-BB47816D9530}" name="Installation, Maintenance, and Repair Occupations"/>
    <tableColumn id="11" xr3:uid="{003AE662-CFEB-4F85-9E75-E1EE66132E05}" name="Production Occupations"/>
    <tableColumn id="12" xr3:uid="{0FEA1B0F-AA5B-4D84-A435-5B4C502AA520}" name="Transportation and Material Moving Occupations"/>
    <tableColumn id="13" xr3:uid="{D2D972C9-3B81-4DD9-AD1B-A3FED2D5B790}" name="Alt Text"/>
  </tableColumns>
  <tableStyleInfo name="TableStyleLight2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E7F5BB8-71C4-4A4A-9EA5-EDED36F8E8C3}" name="Table13" displayName="Table13" ref="A1:I121" totalsRowShown="0">
  <autoFilter ref="A1:I121" xr:uid="{AE7F5BB8-71C4-4A4A-9EA5-EDED36F8E8C3}"/>
  <tableColumns count="9">
    <tableColumn id="1" xr3:uid="{F9D00348-24B0-429C-858C-1AFE91F35EB2}" name="Occupation Group"/>
    <tableColumn id="2" xr3:uid="{E0D5C92A-7FE4-4847-878A-C37BE47B4461}" name="Month"/>
    <tableColumn id="3" xr3:uid="{21746373-5882-4816-B386-8351233922E8}" name="Observed"/>
    <tableColumn id="4" xr3:uid="{A19D451C-504E-4F98-8110-A729DE2879B7}" name="Observed LCL"/>
    <tableColumn id="5" xr3:uid="{E56E8503-DC1B-4B54-9C30-75D5994789BB}" name="Observed UCL"/>
    <tableColumn id="6" xr3:uid="{592944C8-C777-41EB-856D-0A18C7F17F57}" name="Expected"/>
    <tableColumn id="7" xr3:uid="{F1728AD0-E6A0-4527-9D79-BFE1510B8878}" name="Expected LCL"/>
    <tableColumn id="8" xr3:uid="{6091FD56-EBCE-4AD0-9976-E0F7FA96E7C0}" name="Epidemic Threshold"/>
    <tableColumn id="9" xr3:uid="{A87A94E2-DECE-456D-BE00-F869871890E0}" name="Alt Text"/>
  </tableColumns>
  <tableStyleInfo name="TableStyleLight2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A6FD425-90D7-486F-B44C-79B47B98BD8C}" name="Table14" displayName="Table14" ref="A1:P13" totalsRowShown="0">
  <autoFilter ref="A1:P13" xr:uid="{8A6FD425-90D7-486F-B44C-79B47B98BD8C}"/>
  <tableColumns count="16">
    <tableColumn id="1" xr3:uid="{9B0D14D9-3E5F-4C3C-A822-C23AB3D35986}" name="Month"/>
    <tableColumn id="2" xr3:uid="{7F7CBA1D-8F5A-4018-AF08-15C528453E2F}" name="All Industries"/>
    <tableColumn id="3" xr3:uid="{69DAEE41-E88D-46CA-8DB8-AEE73A106220}" name="Agriculture, Forestry, Fishing and Hunting Industries"/>
    <tableColumn id="4" xr3:uid="{9E37D844-58D9-4726-8308-B2C9B11A14BA}" name="Mining Industries"/>
    <tableColumn id="5" xr3:uid="{7B08CDE1-1C3F-4FD1-8E98-EDB8F95CD4D6}" name="Construction Industries"/>
    <tableColumn id="6" xr3:uid="{05F604B2-C8B5-43D3-B784-C4226E273DA4}" name="Manufacturing Industries"/>
    <tableColumn id="7" xr3:uid="{493029D7-34E3-4BC6-B5ED-4ECDB6BC3CE1}" name="Wholesale and Retail Trade Industries"/>
    <tableColumn id="8" xr3:uid="{9DEB9A4A-E805-4D84-A370-B41FFAEF6F17}" name="Transportation and Utilities Industries"/>
    <tableColumn id="9" xr3:uid="{E6B0DC51-53B4-4CA1-8586-F846F554993D}" name="Information Industries"/>
    <tableColumn id="10" xr3:uid="{B5A9D59A-28B9-457B-880D-3780F3717904}" name="Financial Activities Industries"/>
    <tableColumn id="11" xr3:uid="{97A1A4A3-969B-4A3C-AFCC-7CEB952B0A24}" name="Professional and Business Services Industries"/>
    <tableColumn id="12" xr3:uid="{A64BCA2C-B893-49B0-9D98-BE4CC86B9933}" name="Educational and Health Services Industries"/>
    <tableColumn id="13" xr3:uid="{777B5387-21D4-4E07-8B9B-C56B0EF7657D}" name="Leisure and Hospitality Industries"/>
    <tableColumn id="14" xr3:uid="{51C861EB-D19A-4EC6-B890-1981A8FCF776}" name="Other Services Industries"/>
    <tableColumn id="15" xr3:uid="{1844EAB2-F537-4A8D-A87B-9DD9520A0F75}" name="Public Administration Industries"/>
    <tableColumn id="16" xr3:uid="{4338B71D-082F-444D-97EC-1CDD5CF9EB6E}" name="Alt Text"/>
  </tableColumns>
  <tableStyleInfo name="TableStyleLight2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5C4EFD2-CE79-494C-A675-32D2F3E03404}" name="Table15" displayName="Table15" ref="A1:I157" totalsRowShown="0">
  <autoFilter ref="A1:I157" xr:uid="{A5C4EFD2-CE79-494C-A675-32D2F3E03404}"/>
  <tableColumns count="9">
    <tableColumn id="1" xr3:uid="{92786C23-1DAB-40F1-8F84-40D447AB86F4}" name="Industry Group"/>
    <tableColumn id="2" xr3:uid="{5D017E6B-5892-463B-982F-E2DA08FFCC71}" name="Month"/>
    <tableColumn id="3" xr3:uid="{BB3144F1-5637-4FB6-BA5E-E3BA260E47F4}" name="Observed"/>
    <tableColumn id="4" xr3:uid="{3E85302E-FC53-4722-82BE-B6F88658ECC0}" name="Observed LCL"/>
    <tableColumn id="5" xr3:uid="{5352D1C2-F54F-4DED-B9A7-A348ED357270}" name="Observed UCL"/>
    <tableColumn id="6" xr3:uid="{9B0293E4-B8DC-41F9-BA6A-8CE7FA79BECB}" name="Expected"/>
    <tableColumn id="7" xr3:uid="{C4675095-DAC6-4FA8-9B8F-78D9D382D345}" name="Expected LCL"/>
    <tableColumn id="8" xr3:uid="{073726EF-264B-4CC5-A185-67FC4F2D1F04}" name="Epidemic Threshold"/>
    <tableColumn id="9" xr3:uid="{896FFBF2-2587-4DA8-B9D6-919EDCC3A102}" name="Alt Text"/>
  </tableColumns>
  <tableStyleInfo name="TableStyleLight2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023F09C-3D7A-4635-BFD9-F5380AA45113}" name="Table17" displayName="Table17" ref="A1:D52" totalsRowShown="0">
  <autoFilter ref="A1:D52" xr:uid="{2023F09C-3D7A-4635-BFD9-F5380AA45113}"/>
  <tableColumns count="4">
    <tableColumn id="1" xr3:uid="{A07C0A5C-9D91-4A30-9998-351FB75BC4DC}" name="Month"/>
    <tableColumn id="2" xr3:uid="{23320FC0-C7D0-4EF4-AF8F-283FF6F8E6AF}" name="State"/>
    <tableColumn id="3" xr3:uid="{E3AC55C9-B743-4643-ADD2-4680934B0822}" name="Percent Absent"/>
    <tableColumn id="4" xr3:uid="{DAEB9020-4A62-46B9-AF99-E46EF876A8A4}" name="Alt Text">
      <calculatedColumnFormula>"In "&amp;A2&amp;", absenteeism in "&amp;B2&amp;" placed it in the "&amp;_xlfn.IFS(_xlfn.PERCENTILE.INC($C$2:$C$52,0.2)&gt;C2,"first",_xlfn.PERCENTILE.INC($C$2:$C$52,0.4)&gt;C2,"second",_xlfn.PERCENTILE.INC($C$2:$C$52,0.6)&gt;C2,"third",_xlfn.PERCENTILE.INC($C$2:$C$52,0.8)&gt;C2,"fourth",_xlfn.PERCENTILE.INC($C$2:$C$52,1)&gt;=C2,"fifth")&amp;" quintile of absenteeism for all 50 states."</calculatedColumnFormula>
    </tableColumn>
  </tableColumns>
  <tableStyleInfo name="TableStyleLight2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4E9BC8-4E4F-4502-9FFF-8C86A3BDA3E0}" name="Table2" displayName="Table2" ref="A1:H13" totalsRowShown="0" headerRowCellStyle="Heading 1">
  <autoFilter ref="A1:H13" xr:uid="{E04E9BC8-4E4F-4502-9FFF-8C86A3BDA3E0}"/>
  <tableColumns count="8">
    <tableColumn id="1" xr3:uid="{7C83BEB2-D158-4B14-B850-855AB8090CC7}" name="Month"/>
    <tableColumn id="2" xr3:uid="{3C13A748-BE28-400F-8B62-A81DA2D6588C}" name="Current Season"/>
    <tableColumn id="3" xr3:uid="{0F963778-E075-4328-89EB-08CFC9BF5246}" name="2023-2024"/>
    <tableColumn id="4" xr3:uid="{8F2FDF32-C7EE-43F5-88CA-842B558D8B01}" name="2022-2023 Season"/>
    <tableColumn id="5" xr3:uid="{BC078183-06B7-4867-A0B3-FE094709E75C}" name="2021-2022 Season"/>
    <tableColumn id="6" xr3:uid="{2B0C259E-6BAF-4AA1-8FBC-12696480956F}" name="2020-2021 Season"/>
    <tableColumn id="7" xr3:uid="{88B96D01-8065-4F1D-99A0-EF87FA675A63}" name="2019-2020 Season"/>
    <tableColumn id="8" xr3:uid="{AF361C78-3A2A-4C12-98A7-2D3D7A1A8B29}" name="Alt Text"/>
  </tableColumns>
  <tableStyleInfo name="TableStyleLight2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C7DDFE2-F582-496F-87B3-6760BFD48CC3}" name="Table3" displayName="Table3" ref="A1:H13" totalsRowShown="0">
  <autoFilter ref="A1:H13" xr:uid="{1C7DDFE2-F582-496F-87B3-6760BFD48CC3}"/>
  <tableColumns count="8">
    <tableColumn id="1" xr3:uid="{A7536A80-F968-4141-B910-764C896A3D0C}" name="Month"/>
    <tableColumn id="2" xr3:uid="{5E87F65A-B1FE-47DA-9524-4D98134D26D5}" name="Observed"/>
    <tableColumn id="3" xr3:uid="{AD675AFB-A2B4-4844-A902-64421E1FC19F}" name="Observed LCL"/>
    <tableColumn id="4" xr3:uid="{3D89AC00-8332-4D7A-82C8-357F98343F8B}" name="Observed UCL"/>
    <tableColumn id="5" xr3:uid="{3C9E185C-058E-470F-8119-AA09162B4A89}" name="Expected"/>
    <tableColumn id="6" xr3:uid="{4D72CB78-1838-4275-8700-B94D1C2CD23D}" name="Expected LCL"/>
    <tableColumn id="7" xr3:uid="{CD16DA3C-2D13-4594-BF38-9219B2C3A84B}" name="Epidemic Threshold"/>
    <tableColumn id="8" xr3:uid="{ECFE0A6D-5D8D-4193-BDA4-37EE6C2D2BED}" name="Alt Text" dataDxfId="257">
      <calculatedColumnFormula>IF(C2&gt;G2,"In "&amp;A2&amp;", absenteeism was significantly higher than expected in the U.S.","In "&amp;A2&amp;", absenteeism was not significantly higher than expected in the U.S.")</calculatedColumnFormula>
    </tableColumn>
  </tableColumns>
  <tableStyleInfo name="TableStyleLight2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6479134-E6B1-4361-B2A8-339EF06CFE8C}" name="Table4" displayName="Table4" ref="A1:L14" totalsRowShown="0">
  <autoFilter ref="A1:L14" xr:uid="{96479134-E6B1-4361-B2A8-339EF06CFE8C}"/>
  <tableColumns count="12">
    <tableColumn id="1" xr3:uid="{15DB3773-6385-4DA5-B7DA-82BFE87A2AA1}" name="Month"/>
    <tableColumn id="2" xr3:uid="{27DB33A7-0699-4BD0-9EB8-292D1EC0A8E9}" name="Region 1"/>
    <tableColumn id="3" xr3:uid="{AAF3D174-49A1-4E4F-993A-3899C0EDDCEA}" name="Region 2"/>
    <tableColumn id="4" xr3:uid="{9BDF2D31-A67B-4355-9919-3CDAA0FBE659}" name="Region 3"/>
    <tableColumn id="5" xr3:uid="{A9B08B91-E0E8-44CD-AD87-4ED27DC0C150}" name="Region 4"/>
    <tableColumn id="6" xr3:uid="{1D026937-744B-48B1-B366-394565834F86}" name="Region 5"/>
    <tableColumn id="7" xr3:uid="{9A5F1B54-DBA0-4F79-8615-ECD451616FF1}" name="Region 6"/>
    <tableColumn id="8" xr3:uid="{2E6FD58A-D9E0-488D-B7C7-1D55403FBEF0}" name="Region 7"/>
    <tableColumn id="9" xr3:uid="{77FE1E98-49C6-4924-876D-D5314403F373}" name="Region 8"/>
    <tableColumn id="10" xr3:uid="{D94D5BD2-F7A9-4117-83DF-5239C464D92E}" name="Region 9"/>
    <tableColumn id="11" xr3:uid="{A2D95AE5-D98A-45F7-98A9-17EC9224C4DA}" name="Region 10"/>
    <tableColumn id="12" xr3:uid="{97568ABF-AF74-4BCC-9735-2367C55AC504}" name="Alt Text"/>
  </tableColumns>
  <tableStyleInfo name="TableStyleLight2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5E74C15-8B79-4D0B-A1C4-A4D4B06E5E4C}" name="Table6" displayName="Table6" ref="A1:I121" totalsRowShown="0">
  <autoFilter ref="A1:I121" xr:uid="{E5E74C15-8B79-4D0B-A1C4-A4D4B06E5E4C}"/>
  <tableColumns count="9">
    <tableColumn id="1" xr3:uid="{283BD5EA-5DBC-49CC-A95F-3ABD2559189D}" name="HHS Region"/>
    <tableColumn id="2" xr3:uid="{B45F9D3D-8FF8-4738-887A-3559A64537B3}" name="Month"/>
    <tableColumn id="3" xr3:uid="{CD1A4C36-5812-4C86-BC10-239466ADC2BA}" name="Observed"/>
    <tableColumn id="4" xr3:uid="{2EB9EC3E-D3CB-4C2A-AC65-DAE27A60EE70}" name="Observed LCL"/>
    <tableColumn id="5" xr3:uid="{EC9E38E4-A92E-4E6F-A89A-7D57A05F5CC9}" name="Observed UCL"/>
    <tableColumn id="6" xr3:uid="{9F2A093C-6513-4324-ABFA-D7EA23DA137D}" name="Expected"/>
    <tableColumn id="7" xr3:uid="{EF410ACF-13E4-493C-B864-135B4DEC8264}" name="Expected LCL"/>
    <tableColumn id="8" xr3:uid="{3A6E9251-CACC-47A2-8CB4-608C48C3D9A1}" name="Epidemic Threshold"/>
    <tableColumn id="9" xr3:uid="{C3A70F53-46B9-4D0A-9DBD-AFBF9B7CBED4}" name="Alt Text"/>
  </tableColumns>
  <tableStyleInfo name="TableStyleLight2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BCA2B7-4FB4-4031-B735-ED2A55A25FD9}" name="Table5" displayName="Table5" ref="A1:F13" totalsRowShown="0">
  <autoFilter ref="A1:F13" xr:uid="{CDBCA2B7-4FB4-4031-B735-ED2A55A25FD9}"/>
  <tableColumns count="6">
    <tableColumn id="1" xr3:uid="{9224EDB4-C57C-4577-BB21-CE809475B5F5}" name="Month"/>
    <tableColumn id="2" xr3:uid="{C5DB4830-BFFD-4818-812B-2C72ED26E36E}" name="16-24 yrs"/>
    <tableColumn id="3" xr3:uid="{47EC258E-1C30-4FB8-A267-BCBD24BDEA87}" name="25-44 yrs"/>
    <tableColumn id="4" xr3:uid="{147BC213-3458-413B-A3EC-04C2CA006170}" name="45-64 yrs"/>
    <tableColumn id="5" xr3:uid="{1CD77B42-BCD2-4CC1-98C0-6616195FB5F9}" name="65+ yrs"/>
    <tableColumn id="6" xr3:uid="{4A062002-791D-45A3-8170-759A6DD2A782}" name="Alt Text"/>
  </tableColumns>
  <tableStyleInfo name="TableStyleLight2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76F7E5E-AB4A-4CE8-A161-339C804D03AF}" name="Table7" displayName="Table7" ref="A1:I49" totalsRowShown="0">
  <autoFilter ref="A1:I49" xr:uid="{A76F7E5E-AB4A-4CE8-A161-339C804D03AF}"/>
  <tableColumns count="9">
    <tableColumn id="1" xr3:uid="{69DFDC59-EF8E-4288-B4C1-51CBE5F3E04E}" name="Age Group"/>
    <tableColumn id="2" xr3:uid="{AF71B82B-7198-4497-A344-1872E9884318}" name="Month"/>
    <tableColumn id="3" xr3:uid="{1F2A5A68-3E23-45A4-B04C-AEE7296EDB6F}" name="Observed"/>
    <tableColumn id="4" xr3:uid="{71F65F2E-9340-4927-9746-2175B33C93CE}" name="Observed LCL"/>
    <tableColumn id="5" xr3:uid="{364C5EB4-433E-4B5E-9435-DEBAA3875304}" name="Observed UCL"/>
    <tableColumn id="6" xr3:uid="{525F87BB-0E79-426C-A6B2-066A520FAC15}" name="Expected"/>
    <tableColumn id="7" xr3:uid="{E8FE8AFD-9010-4BBD-91E5-F60A46758E37}" name="Expected LCL"/>
    <tableColumn id="8" xr3:uid="{A58180F2-4BE4-431D-A34F-728D4CE27EF1}" name="Epidemic Threshold"/>
    <tableColumn id="9" xr3:uid="{57668C08-C5E4-42D5-98AE-9D29BD3D766A}" name="Alt Text"/>
  </tableColumns>
  <tableStyleInfo name="TableStyleLight2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44F9C50-B8A9-4658-9E7F-47468A5F33B9}" name="Table9" displayName="Table9" ref="A1:D13" totalsRowShown="0">
  <autoFilter ref="A1:D13" xr:uid="{144F9C50-B8A9-4658-9E7F-47468A5F33B9}"/>
  <tableColumns count="4">
    <tableColumn id="1" xr3:uid="{3DBDCCFD-85E5-4825-A25F-9931B6F938F2}" name="Month"/>
    <tableColumn id="2" xr3:uid="{38CD5C8C-3D9A-4991-8EC1-461CE8AC5D8D}" name="Males"/>
    <tableColumn id="3" xr3:uid="{93EEDE19-B4C4-481F-A8D0-7CA6B28A699E}" name="Females"/>
    <tableColumn id="4" xr3:uid="{9667C1A3-1008-4C40-A658-F5ABBC0F9540}" name="Alt Text"/>
  </tableColumns>
  <tableStyleInfo name="TableStyleLight2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B5D0A93-0E43-4117-A102-965E5478DA18}" name="Table10" displayName="Table10" ref="A1:I25" totalsRowShown="0">
  <autoFilter ref="A1:I25" xr:uid="{3B5D0A93-0E43-4117-A102-965E5478DA18}"/>
  <tableColumns count="9">
    <tableColumn id="1" xr3:uid="{32585D13-90EF-41E4-AD7B-B189F99CFED4}" name="Sex"/>
    <tableColumn id="2" xr3:uid="{ED4ECCCB-1B5B-4CF3-A62F-2C8187BE7B38}" name="Month"/>
    <tableColumn id="3" xr3:uid="{BF057435-4692-430F-920D-6089E9769132}" name="Observed"/>
    <tableColumn id="4" xr3:uid="{C9B7A306-F83B-48AE-AD3A-37A4397C135F}" name="Observed LCL"/>
    <tableColumn id="5" xr3:uid="{78DD70FD-A4A2-4DC0-B1D8-18651D360CF9}" name="Observed UCL"/>
    <tableColumn id="6" xr3:uid="{403EBFB9-C30C-490C-9658-3F516B582BB3}" name="Expected"/>
    <tableColumn id="7" xr3:uid="{8656F7B8-3FFD-4884-A24D-6F5F26B5D125}" name="Expected LCL"/>
    <tableColumn id="8" xr3:uid="{05BC3B49-04F0-4685-9EFD-F13480943A7F}" name="Epidemic Threshold"/>
    <tableColumn id="9" xr3:uid="{FC954CAE-C5AA-4759-B653-6E4F4F7F937A}" name="Alt Text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8D852-C817-44E9-893C-110FB6F9F25E}">
  <dimension ref="A1:A17"/>
  <sheetViews>
    <sheetView tabSelected="1" workbookViewId="0">
      <selection activeCell="A7" sqref="A7"/>
    </sheetView>
  </sheetViews>
  <sheetFormatPr defaultRowHeight="15" x14ac:dyDescent="0.25"/>
  <sheetData>
    <row r="1" spans="1:1" x14ac:dyDescent="0.25">
      <c r="A1" t="s">
        <v>165</v>
      </c>
    </row>
    <row r="2" spans="1:1" x14ac:dyDescent="0.25">
      <c r="A2" s="1" t="s">
        <v>149</v>
      </c>
    </row>
    <row r="3" spans="1:1" x14ac:dyDescent="0.25">
      <c r="A3" s="1" t="s">
        <v>150</v>
      </c>
    </row>
    <row r="4" spans="1:1" x14ac:dyDescent="0.25">
      <c r="A4" s="1" t="s">
        <v>151</v>
      </c>
    </row>
    <row r="5" spans="1:1" x14ac:dyDescent="0.25">
      <c r="A5" s="1" t="s">
        <v>152</v>
      </c>
    </row>
    <row r="6" spans="1:1" x14ac:dyDescent="0.25">
      <c r="A6" s="1" t="s">
        <v>153</v>
      </c>
    </row>
    <row r="7" spans="1:1" x14ac:dyDescent="0.25">
      <c r="A7" s="1" t="s">
        <v>154</v>
      </c>
    </row>
    <row r="8" spans="1:1" x14ac:dyDescent="0.25">
      <c r="A8" s="1" t="s">
        <v>155</v>
      </c>
    </row>
    <row r="9" spans="1:1" x14ac:dyDescent="0.25">
      <c r="A9" s="1" t="s">
        <v>156</v>
      </c>
    </row>
    <row r="10" spans="1:1" x14ac:dyDescent="0.25">
      <c r="A10" s="1" t="s">
        <v>157</v>
      </c>
    </row>
    <row r="11" spans="1:1" x14ac:dyDescent="0.25">
      <c r="A11" s="1" t="s">
        <v>158</v>
      </c>
    </row>
    <row r="12" spans="1:1" x14ac:dyDescent="0.25">
      <c r="A12" s="1" t="s">
        <v>159</v>
      </c>
    </row>
    <row r="13" spans="1:1" x14ac:dyDescent="0.25">
      <c r="A13" s="7" t="s">
        <v>160</v>
      </c>
    </row>
    <row r="14" spans="1:1" x14ac:dyDescent="0.25">
      <c r="A14" s="7" t="s">
        <v>161</v>
      </c>
    </row>
    <row r="15" spans="1:1" x14ac:dyDescent="0.25">
      <c r="A15" s="7" t="s">
        <v>162</v>
      </c>
    </row>
    <row r="16" spans="1:1" x14ac:dyDescent="0.25">
      <c r="A16" s="7" t="s">
        <v>163</v>
      </c>
    </row>
    <row r="17" spans="1:1" x14ac:dyDescent="0.25">
      <c r="A17" s="7" t="s">
        <v>164</v>
      </c>
    </row>
  </sheetData>
  <conditionalFormatting sqref="A14:A16">
    <cfRule type="cellIs" dxfId="239" priority="1" operator="equal">
      <formula>" "</formula>
    </cfRule>
    <cfRule type="cellIs" dxfId="238" priority="2" operator="equal">
      <formula>"W"</formula>
    </cfRule>
    <cfRule type="cellIs" dxfId="237" priority="3" operator="equal">
      <formula>"A"</formula>
    </cfRule>
  </conditionalFormatting>
  <hyperlinks>
    <hyperlink ref="A2" location="Dashboard!A1" display="Tab2: Dashboard" xr:uid="{C3E03186-20FF-4E9E-AA05-960A0E5AD915}"/>
    <hyperlink ref="A3" location="'Compare to Prev Flu Seasons'!A1" display="Tab 3: Health-related workplace absenteeism compared to previous flu seasons" xr:uid="{FE8CBCC3-B6DB-4CC6-8CCE-958238519097}"/>
    <hyperlink ref="A4" location="'Obs vs Exp in FT Worker'!A1" display="Tab 4: Health-related workplace absenteeism observed versus expected among full-time workers" xr:uid="{76A68558-8DB0-4758-A097-C58947FE5F53}"/>
    <hyperlink ref="A5" location="'By HHS Region'!A1" display="Tab 5: Health-related workplace absenteeism by Health and Human Services (HHS) region" xr:uid="{BD9ACBC2-B704-4DFF-A4B5-BF6234F54BD8}"/>
    <hyperlink ref="A6" location="'Obs vs Exp by HHS Region'!A1" display="Tab 6: Health-related workplace absenteeism observed versus expected by Health and Human Services (HHS) region" xr:uid="{83BB04D1-FB0D-4090-AD89-B34DD93BAE0F}"/>
    <hyperlink ref="A7" location="'By Age'!A1" display="Tab 7: Health-related workplace absenteeism by age" xr:uid="{998E544D-DCD8-4D43-ACB6-8E6F4B4934FA}"/>
    <hyperlink ref="A8" location="'Obs vs Exp by Age'!A1" display="Tab 8: Health-related workplace absenteeism observed versus expected by age" xr:uid="{463C71DF-2007-4C4D-8B8C-51548BF9A6F7}"/>
    <hyperlink ref="A9" location="'By Sex'!A1" display="Tab 9: Health-related workplace absenteeism by sex" xr:uid="{10CAB695-DE9B-4E92-8970-26DEB1BE58C4}"/>
    <hyperlink ref="A10" location="'Obs vs Exp by Sex'!A1" display="Tab 10: Health-related workplace absenteeism observed versus expected by sex" xr:uid="{F1359569-12A8-40F5-944D-08B41263A1DA}"/>
    <hyperlink ref="A11" location="'By Race-Ethnicity'!A1" display="Tab 11: Health-related workplace absenteeism by race/ethnicity" xr:uid="{2A3BB734-11E1-4CF6-A66A-322919AB71EC}"/>
    <hyperlink ref="A12" location="'Obs vs Exp by Race-Ethnicity'!A1" display="Tab 12: Health-related workplace absenteeism observed versus expected by race/ethnicity" xr:uid="{1571EF7E-60E5-4BA4-A7B4-5AE6CDAB4E3D}"/>
    <hyperlink ref="A13" location="'By Occupation'!A1" display="Tab 13: Health-related workplace absenteeism by occupation" xr:uid="{7DD435B8-3981-4806-886B-3E368AA2217C}"/>
    <hyperlink ref="A14" location="'Obs vs Exp by Occupation'!A1" display="Tab 14: Health-related workplace absenteeism observed versus expected by occupation" xr:uid="{02BFF2EA-0BCE-450B-9042-35403AEFDFB3}"/>
    <hyperlink ref="A15" location="'By Industry'!A1" display="Tab 15: Health-related workplace absenteeism by industry" xr:uid="{6C700639-2A6E-4C92-9F84-CCBA4E151F82}"/>
    <hyperlink ref="A16" location="'Obs vs Exp by Industry'!A1" display="Tab 16: Health-related workplace absenteeism observed versus expected by industry" xr:uid="{ED417404-0946-4138-B1E3-C67221694FF0}"/>
    <hyperlink ref="A17" location="'By State'!A1" display="Tab 17: Health-related workplace absenteeism by state" xr:uid="{7905D6C3-8D99-4DF3-94C7-C6ABCCF1780E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1FA50-805C-4F40-AAC2-E52DCAD5FB3B}">
  <dimension ref="A1:I25"/>
  <sheetViews>
    <sheetView workbookViewId="0">
      <selection activeCell="K19" sqref="K19"/>
    </sheetView>
  </sheetViews>
  <sheetFormatPr defaultRowHeight="15" x14ac:dyDescent="0.25"/>
  <cols>
    <col min="3" max="3" width="10.85546875" customWidth="1"/>
    <col min="4" max="4" width="14" customWidth="1"/>
    <col min="5" max="5" width="14.42578125" customWidth="1"/>
    <col min="6" max="6" width="10.42578125" customWidth="1"/>
    <col min="7" max="7" width="13.5703125" customWidth="1"/>
    <col min="8" max="8" width="19.140625" customWidth="1"/>
    <col min="9" max="9" width="9.140625" customWidth="1"/>
  </cols>
  <sheetData>
    <row r="1" spans="1:9" x14ac:dyDescent="0.25">
      <c r="A1" t="s">
        <v>41</v>
      </c>
      <c r="B1" t="s">
        <v>12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109</v>
      </c>
    </row>
    <row r="2" spans="1:9" x14ac:dyDescent="0.25">
      <c r="A2" t="s">
        <v>42</v>
      </c>
      <c r="B2" t="s">
        <v>0</v>
      </c>
      <c r="C2">
        <v>1.8451</v>
      </c>
      <c r="D2">
        <v>1.6322000000000001</v>
      </c>
      <c r="E2">
        <v>2.0579999999999998</v>
      </c>
      <c r="F2">
        <v>1.7483</v>
      </c>
      <c r="G2">
        <v>1.6697</v>
      </c>
      <c r="H2">
        <v>1.8269</v>
      </c>
      <c r="I2" t="str">
        <f t="shared" ref="I2:I6" si="0">IF(D2&gt;H2,"In "&amp;B2&amp;", absenteeism was significantly higher than expected among"&amp;" "&amp;A2&amp;"s.","In "&amp;B2&amp;", absenteeism was not significantly higher than expected among"&amp;" "&amp;A2&amp;"s.")</f>
        <v>In Oct, absenteeism was not significantly higher than expected among Males.</v>
      </c>
    </row>
    <row r="3" spans="1:9" x14ac:dyDescent="0.25">
      <c r="A3" t="s">
        <v>42</v>
      </c>
      <c r="B3" t="s">
        <v>1</v>
      </c>
      <c r="C3">
        <v>1.96</v>
      </c>
      <c r="D3">
        <v>1.7136</v>
      </c>
      <c r="E3">
        <v>2.2063999999999999</v>
      </c>
      <c r="F3">
        <v>1.9559</v>
      </c>
      <c r="G3">
        <v>1.8869</v>
      </c>
      <c r="H3">
        <v>2.0249000000000001</v>
      </c>
      <c r="I3" t="str">
        <f t="shared" si="0"/>
        <v>In Nov, absenteeism was not significantly higher than expected among Males.</v>
      </c>
    </row>
    <row r="4" spans="1:9" x14ac:dyDescent="0.25">
      <c r="A4" t="s">
        <v>42</v>
      </c>
      <c r="B4" t="s">
        <v>2</v>
      </c>
      <c r="C4">
        <v>2.0169000000000001</v>
      </c>
      <c r="D4">
        <v>1.8315999999999999</v>
      </c>
      <c r="E4">
        <v>2.2021999999999999</v>
      </c>
      <c r="F4">
        <v>2.3496000000000001</v>
      </c>
      <c r="G4">
        <v>2.2616000000000001</v>
      </c>
      <c r="H4">
        <v>2.4376000000000002</v>
      </c>
      <c r="I4" t="str">
        <f t="shared" si="0"/>
        <v>In Dec, absenteeism was not significantly higher than expected among Males.</v>
      </c>
    </row>
    <row r="5" spans="1:9" x14ac:dyDescent="0.25">
      <c r="A5" t="s">
        <v>42</v>
      </c>
      <c r="B5" t="s">
        <v>3</v>
      </c>
      <c r="C5">
        <v>2.4782000000000002</v>
      </c>
      <c r="D5">
        <v>2.2986</v>
      </c>
      <c r="E5">
        <v>2.6577999999999999</v>
      </c>
      <c r="F5">
        <v>2.6355</v>
      </c>
      <c r="G5">
        <v>2.5011999999999999</v>
      </c>
      <c r="H5">
        <v>2.7698</v>
      </c>
      <c r="I5" t="str">
        <f t="shared" si="0"/>
        <v>In Jan, absenteeism was not significantly higher than expected among Males.</v>
      </c>
    </row>
    <row r="6" spans="1:9" x14ac:dyDescent="0.25">
      <c r="A6" t="s">
        <v>42</v>
      </c>
      <c r="B6" t="s">
        <v>4</v>
      </c>
      <c r="C6">
        <v>2.6093000000000002</v>
      </c>
      <c r="D6">
        <v>2.4051</v>
      </c>
      <c r="E6">
        <v>2.8136000000000001</v>
      </c>
      <c r="F6">
        <v>2.0449999999999999</v>
      </c>
      <c r="G6">
        <v>1.9779</v>
      </c>
      <c r="H6">
        <v>2.1122000000000001</v>
      </c>
      <c r="I6" t="str">
        <f t="shared" si="0"/>
        <v>In Feb, absenteeism was significantly higher than expected among Males.</v>
      </c>
    </row>
    <row r="7" spans="1:9" x14ac:dyDescent="0.25">
      <c r="A7" t="s">
        <v>42</v>
      </c>
      <c r="B7" t="s">
        <v>5</v>
      </c>
      <c r="F7">
        <v>2.0085999999999999</v>
      </c>
      <c r="G7">
        <v>1.9048</v>
      </c>
      <c r="H7">
        <v>2.1122999999999998</v>
      </c>
    </row>
    <row r="8" spans="1:9" x14ac:dyDescent="0.25">
      <c r="A8" t="s">
        <v>42</v>
      </c>
      <c r="B8" t="s">
        <v>6</v>
      </c>
      <c r="F8">
        <v>1.8661000000000001</v>
      </c>
      <c r="G8">
        <v>1.7507999999999999</v>
      </c>
      <c r="H8">
        <v>1.9814000000000001</v>
      </c>
    </row>
    <row r="9" spans="1:9" x14ac:dyDescent="0.25">
      <c r="A9" t="s">
        <v>42</v>
      </c>
      <c r="B9" t="s">
        <v>7</v>
      </c>
      <c r="F9">
        <v>1.8019000000000001</v>
      </c>
      <c r="G9">
        <v>1.6797</v>
      </c>
      <c r="H9">
        <v>1.9240999999999999</v>
      </c>
    </row>
    <row r="10" spans="1:9" x14ac:dyDescent="0.25">
      <c r="A10" t="s">
        <v>42</v>
      </c>
      <c r="B10" t="s">
        <v>8</v>
      </c>
      <c r="F10">
        <v>1.5125999999999999</v>
      </c>
      <c r="G10">
        <v>1.3884000000000001</v>
      </c>
      <c r="H10">
        <v>1.6368</v>
      </c>
    </row>
    <row r="11" spans="1:9" x14ac:dyDescent="0.25">
      <c r="A11" t="s">
        <v>42</v>
      </c>
      <c r="B11" t="s">
        <v>9</v>
      </c>
      <c r="F11">
        <v>1.7732000000000001</v>
      </c>
      <c r="G11">
        <v>1.7010000000000001</v>
      </c>
      <c r="H11">
        <v>1.8452999999999999</v>
      </c>
    </row>
    <row r="12" spans="1:9" x14ac:dyDescent="0.25">
      <c r="A12" t="s">
        <v>42</v>
      </c>
      <c r="B12" t="s">
        <v>10</v>
      </c>
      <c r="F12">
        <v>1.8285</v>
      </c>
      <c r="G12">
        <v>1.7095</v>
      </c>
      <c r="H12">
        <v>1.9475</v>
      </c>
    </row>
    <row r="13" spans="1:9" x14ac:dyDescent="0.25">
      <c r="A13" t="s">
        <v>42</v>
      </c>
      <c r="B13" t="s">
        <v>11</v>
      </c>
      <c r="F13">
        <v>1.8366</v>
      </c>
      <c r="G13">
        <v>1.7601</v>
      </c>
      <c r="H13">
        <v>1.9132</v>
      </c>
    </row>
    <row r="14" spans="1:9" x14ac:dyDescent="0.25">
      <c r="A14" t="s">
        <v>43</v>
      </c>
      <c r="B14" t="s">
        <v>0</v>
      </c>
      <c r="C14">
        <v>2.5234000000000001</v>
      </c>
      <c r="D14">
        <v>2.2623000000000002</v>
      </c>
      <c r="E14">
        <v>2.7844000000000002</v>
      </c>
      <c r="F14">
        <v>2.4803000000000002</v>
      </c>
      <c r="G14">
        <v>2.3733</v>
      </c>
      <c r="H14">
        <v>2.5872000000000002</v>
      </c>
      <c r="I14" t="str">
        <f t="shared" ref="I14:I18" si="1">IF(D14&gt;H14,"In "&amp;B14&amp;", absenteeism was significantly higher than expected among"&amp;" "&amp;A14&amp;"s.","In "&amp;B14&amp;", absenteeism was not significantly higher than expected among"&amp;" "&amp;A14&amp;"s.")</f>
        <v>In Oct, absenteeism was not significantly higher than expected among Females.</v>
      </c>
    </row>
    <row r="15" spans="1:9" x14ac:dyDescent="0.25">
      <c r="A15" t="s">
        <v>43</v>
      </c>
      <c r="B15" t="s">
        <v>1</v>
      </c>
      <c r="C15">
        <v>2.8616000000000001</v>
      </c>
      <c r="D15">
        <v>2.5718999999999999</v>
      </c>
      <c r="E15">
        <v>3.1513</v>
      </c>
      <c r="F15">
        <v>2.7071999999999998</v>
      </c>
      <c r="G15">
        <v>2.5990000000000002</v>
      </c>
      <c r="H15">
        <v>2.8153999999999999</v>
      </c>
      <c r="I15" t="str">
        <f t="shared" si="1"/>
        <v>In Nov, absenteeism was not significantly higher than expected among Females.</v>
      </c>
    </row>
    <row r="16" spans="1:9" x14ac:dyDescent="0.25">
      <c r="A16" t="s">
        <v>43</v>
      </c>
      <c r="B16" t="s">
        <v>2</v>
      </c>
      <c r="C16">
        <v>3.0377999999999998</v>
      </c>
      <c r="D16">
        <v>2.7277999999999998</v>
      </c>
      <c r="E16">
        <v>3.3477999999999999</v>
      </c>
      <c r="F16">
        <v>3.2347000000000001</v>
      </c>
      <c r="G16">
        <v>3.1244000000000001</v>
      </c>
      <c r="H16">
        <v>3.3450000000000002</v>
      </c>
      <c r="I16" t="str">
        <f t="shared" si="1"/>
        <v>In Dec, absenteeism was not significantly higher than expected among Females.</v>
      </c>
    </row>
    <row r="17" spans="1:9" x14ac:dyDescent="0.25">
      <c r="A17" t="s">
        <v>43</v>
      </c>
      <c r="B17" t="s">
        <v>3</v>
      </c>
      <c r="C17">
        <v>3.5754999999999999</v>
      </c>
      <c r="D17">
        <v>3.2528000000000001</v>
      </c>
      <c r="E17">
        <v>3.8982999999999999</v>
      </c>
      <c r="F17">
        <v>3.6364000000000001</v>
      </c>
      <c r="G17">
        <v>3.4733000000000001</v>
      </c>
      <c r="H17">
        <v>3.7993999999999999</v>
      </c>
      <c r="I17" t="str">
        <f t="shared" si="1"/>
        <v>In Jan, absenteeism was not significantly higher than expected among Females.</v>
      </c>
    </row>
    <row r="18" spans="1:9" x14ac:dyDescent="0.25">
      <c r="A18" t="s">
        <v>43</v>
      </c>
      <c r="B18" t="s">
        <v>4</v>
      </c>
      <c r="C18">
        <v>3.5165999999999999</v>
      </c>
      <c r="D18">
        <v>3.2031000000000001</v>
      </c>
      <c r="E18">
        <v>3.83</v>
      </c>
      <c r="F18">
        <v>2.9140999999999999</v>
      </c>
      <c r="G18">
        <v>2.7847</v>
      </c>
      <c r="H18">
        <v>3.0434999999999999</v>
      </c>
      <c r="I18" t="str">
        <f t="shared" si="1"/>
        <v>In Feb, absenteeism was significantly higher than expected among Females.</v>
      </c>
    </row>
    <row r="19" spans="1:9" x14ac:dyDescent="0.25">
      <c r="A19" t="s">
        <v>43</v>
      </c>
      <c r="B19" t="s">
        <v>5</v>
      </c>
      <c r="F19">
        <v>2.6827000000000001</v>
      </c>
      <c r="G19">
        <v>2.5775000000000001</v>
      </c>
      <c r="H19">
        <v>2.7879999999999998</v>
      </c>
    </row>
    <row r="20" spans="1:9" x14ac:dyDescent="0.25">
      <c r="A20" t="s">
        <v>43</v>
      </c>
      <c r="B20" t="s">
        <v>6</v>
      </c>
      <c r="F20">
        <v>2.6076000000000001</v>
      </c>
      <c r="G20">
        <v>2.4651999999999998</v>
      </c>
      <c r="H20">
        <v>2.7498999999999998</v>
      </c>
    </row>
    <row r="21" spans="1:9" x14ac:dyDescent="0.25">
      <c r="A21" t="s">
        <v>43</v>
      </c>
      <c r="B21" t="s">
        <v>7</v>
      </c>
      <c r="F21">
        <v>2.4134000000000002</v>
      </c>
      <c r="G21">
        <v>2.2959999999999998</v>
      </c>
      <c r="H21">
        <v>2.5308999999999999</v>
      </c>
    </row>
    <row r="22" spans="1:9" x14ac:dyDescent="0.25">
      <c r="A22" t="s">
        <v>43</v>
      </c>
      <c r="B22" t="s">
        <v>8</v>
      </c>
      <c r="F22">
        <v>2.0333000000000001</v>
      </c>
      <c r="G22">
        <v>1.8848</v>
      </c>
      <c r="H22">
        <v>2.1819000000000002</v>
      </c>
    </row>
    <row r="23" spans="1:9" x14ac:dyDescent="0.25">
      <c r="A23" t="s">
        <v>43</v>
      </c>
      <c r="B23" t="s">
        <v>9</v>
      </c>
      <c r="F23">
        <v>2.2250999999999999</v>
      </c>
      <c r="G23">
        <v>2.1111</v>
      </c>
      <c r="H23">
        <v>2.3391999999999999</v>
      </c>
    </row>
    <row r="24" spans="1:9" x14ac:dyDescent="0.25">
      <c r="A24" t="s">
        <v>43</v>
      </c>
      <c r="B24" t="s">
        <v>10</v>
      </c>
      <c r="F24">
        <v>2.3717000000000001</v>
      </c>
      <c r="G24">
        <v>2.2480000000000002</v>
      </c>
      <c r="H24">
        <v>2.4952999999999999</v>
      </c>
    </row>
    <row r="25" spans="1:9" x14ac:dyDescent="0.25">
      <c r="A25" t="s">
        <v>43</v>
      </c>
      <c r="B25" t="s">
        <v>11</v>
      </c>
      <c r="F25">
        <v>2.5621</v>
      </c>
      <c r="G25">
        <v>2.4584000000000001</v>
      </c>
      <c r="H25">
        <v>2.6657000000000002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B3A66-0C34-4467-AC59-6CE11198F00D}">
  <dimension ref="A1:G13"/>
  <sheetViews>
    <sheetView workbookViewId="0">
      <selection activeCell="D14" sqref="D14"/>
    </sheetView>
  </sheetViews>
  <sheetFormatPr defaultRowHeight="15" x14ac:dyDescent="0.25"/>
  <cols>
    <col min="2" max="2" width="20.85546875" customWidth="1"/>
    <col min="3" max="3" width="20" customWidth="1"/>
    <col min="4" max="4" width="20.28515625" customWidth="1"/>
    <col min="5" max="5" width="18.7109375" customWidth="1"/>
    <col min="6" max="7" width="17.5703125" customWidth="1"/>
  </cols>
  <sheetData>
    <row r="1" spans="1:7" x14ac:dyDescent="0.25">
      <c r="A1" t="s">
        <v>12</v>
      </c>
      <c r="B1" t="s">
        <v>138</v>
      </c>
      <c r="C1" t="s">
        <v>139</v>
      </c>
      <c r="D1" t="s">
        <v>142</v>
      </c>
      <c r="E1" t="s">
        <v>140</v>
      </c>
      <c r="F1" t="s">
        <v>141</v>
      </c>
      <c r="G1" t="s">
        <v>109</v>
      </c>
    </row>
    <row r="2" spans="1:7" x14ac:dyDescent="0.25">
      <c r="A2" t="s">
        <v>0</v>
      </c>
      <c r="B2">
        <v>2.16</v>
      </c>
      <c r="C2">
        <v>1.82</v>
      </c>
      <c r="D2">
        <v>1.32</v>
      </c>
      <c r="E2">
        <v>2.4</v>
      </c>
      <c r="F2">
        <v>3.57</v>
      </c>
      <c r="G2" t="str">
        <f t="shared" ref="G2:G6" si="0">"In "&amp;A2&amp;", absenteeism by race/ethnicity was highest in "&amp;_xlfn.IFS(B2=MAX(C2:F2),"the Non-Hispanic White race/ethnicity group.",C2=MAX(C2:F2),"the Non-Hispanic Black race/ethnicity group.",D2=MAX(C2:F2),"the Asian race/ethnicity group.",E2= MAX(C2:F2),"the Hispanic or Latino race/ethnicity group.",F2=MAX(C2:F2),"the Other race/ethnicity group.")</f>
        <v>In Oct, absenteeism by race/ethnicity was highest in the Other race/ethnicity group.</v>
      </c>
    </row>
    <row r="3" spans="1:7" x14ac:dyDescent="0.25">
      <c r="A3" t="s">
        <v>1</v>
      </c>
      <c r="B3">
        <v>2.46</v>
      </c>
      <c r="C3">
        <v>2.58</v>
      </c>
      <c r="D3">
        <v>1.29</v>
      </c>
      <c r="E3">
        <v>2.1</v>
      </c>
      <c r="F3">
        <v>3.58</v>
      </c>
      <c r="G3" t="str">
        <f t="shared" si="0"/>
        <v>In Nov, absenteeism by race/ethnicity was highest in the Other race/ethnicity group.</v>
      </c>
    </row>
    <row r="4" spans="1:7" x14ac:dyDescent="0.25">
      <c r="A4" t="s">
        <v>2</v>
      </c>
      <c r="B4">
        <v>2.5299999999999998</v>
      </c>
      <c r="C4">
        <v>2.36</v>
      </c>
      <c r="D4">
        <v>1.63</v>
      </c>
      <c r="E4">
        <v>2.35</v>
      </c>
      <c r="F4">
        <v>4.4000000000000004</v>
      </c>
      <c r="G4" t="str">
        <f t="shared" si="0"/>
        <v>In Dec, absenteeism by race/ethnicity was highest in the Other race/ethnicity group.</v>
      </c>
    </row>
    <row r="5" spans="1:7" x14ac:dyDescent="0.25">
      <c r="A5" t="s">
        <v>3</v>
      </c>
      <c r="B5">
        <v>3.14</v>
      </c>
      <c r="C5">
        <v>2.48</v>
      </c>
      <c r="D5">
        <v>2.2400000000000002</v>
      </c>
      <c r="E5">
        <v>2.75</v>
      </c>
      <c r="F5">
        <v>4.8600000000000003</v>
      </c>
      <c r="G5" t="str">
        <f t="shared" si="0"/>
        <v>In Jan, absenteeism by race/ethnicity was highest in the Other race/ethnicity group.</v>
      </c>
    </row>
    <row r="6" spans="1:7" x14ac:dyDescent="0.25">
      <c r="A6" t="s">
        <v>4</v>
      </c>
      <c r="B6">
        <v>3.22</v>
      </c>
      <c r="C6">
        <v>3.14</v>
      </c>
      <c r="D6">
        <v>1.82</v>
      </c>
      <c r="E6">
        <v>2.6</v>
      </c>
      <c r="F6">
        <v>4.1900000000000004</v>
      </c>
      <c r="G6" t="str">
        <f t="shared" si="0"/>
        <v>In Feb, absenteeism by race/ethnicity was highest in the Other race/ethnicity group.</v>
      </c>
    </row>
    <row r="7" spans="1:7" x14ac:dyDescent="0.25">
      <c r="A7" t="s">
        <v>5</v>
      </c>
    </row>
    <row r="8" spans="1:7" x14ac:dyDescent="0.25">
      <c r="A8" t="s">
        <v>6</v>
      </c>
    </row>
    <row r="9" spans="1:7" x14ac:dyDescent="0.25">
      <c r="A9" t="s">
        <v>7</v>
      </c>
    </row>
    <row r="10" spans="1:7" x14ac:dyDescent="0.25">
      <c r="A10" t="s">
        <v>8</v>
      </c>
    </row>
    <row r="11" spans="1:7" x14ac:dyDescent="0.25">
      <c r="A11" t="s">
        <v>9</v>
      </c>
    </row>
    <row r="12" spans="1:7" x14ac:dyDescent="0.25">
      <c r="A12" t="s">
        <v>10</v>
      </c>
    </row>
    <row r="13" spans="1:7" x14ac:dyDescent="0.25">
      <c r="A13" t="s">
        <v>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85C49-02C2-46B0-A831-D12CF253A1E8}">
  <dimension ref="A1:I61"/>
  <sheetViews>
    <sheetView topLeftCell="A37" workbookViewId="0">
      <selection activeCell="E17" sqref="E17"/>
    </sheetView>
  </sheetViews>
  <sheetFormatPr defaultRowHeight="15" x14ac:dyDescent="0.25"/>
  <cols>
    <col min="1" max="1" width="22.5703125" customWidth="1"/>
    <col min="3" max="3" width="10.85546875" customWidth="1"/>
    <col min="4" max="4" width="14" customWidth="1"/>
    <col min="5" max="5" width="14.42578125" customWidth="1"/>
    <col min="6" max="6" width="10.42578125" customWidth="1"/>
    <col min="7" max="7" width="13.5703125" customWidth="1"/>
    <col min="8" max="8" width="19.140625" customWidth="1"/>
    <col min="9" max="9" width="9.140625" customWidth="1"/>
  </cols>
  <sheetData>
    <row r="1" spans="1:9" x14ac:dyDescent="0.25">
      <c r="A1" t="s">
        <v>137</v>
      </c>
      <c r="B1" t="s">
        <v>12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109</v>
      </c>
    </row>
    <row r="2" spans="1:9" x14ac:dyDescent="0.25">
      <c r="A2" t="s">
        <v>138</v>
      </c>
      <c r="B2" t="s">
        <v>0</v>
      </c>
      <c r="C2">
        <v>2.1562000000000001</v>
      </c>
      <c r="D2">
        <v>1.9633</v>
      </c>
      <c r="E2">
        <v>2.3490000000000002</v>
      </c>
      <c r="F2">
        <v>2.0741999999999998</v>
      </c>
      <c r="G2">
        <v>1.9976</v>
      </c>
      <c r="H2">
        <v>2.1507999999999998</v>
      </c>
      <c r="I2" t="str">
        <f t="shared" ref="I2:I54" si="0">IF(D2&gt;H2,"In "&amp;B2&amp;", absenteeism was significantly higher than expected in the"&amp;" "&amp;A2&amp;" race/ethnicity group.","In "&amp;B2&amp;", absenteeism was not significantly higher than expected in the"&amp;" "&amp;A2&amp;" race/ethnicity group.")</f>
        <v>In Oct, absenteeism was not significantly higher than expected in the Non-Hispanic White race/ethnicity group.</v>
      </c>
    </row>
    <row r="3" spans="1:9" x14ac:dyDescent="0.25">
      <c r="A3" t="s">
        <v>138</v>
      </c>
      <c r="B3" t="s">
        <v>1</v>
      </c>
      <c r="C3">
        <v>2.4603000000000002</v>
      </c>
      <c r="D3">
        <v>2.2736000000000001</v>
      </c>
      <c r="E3">
        <v>2.6469999999999998</v>
      </c>
      <c r="F3">
        <v>2.2942</v>
      </c>
      <c r="G3">
        <v>2.2000000000000002</v>
      </c>
      <c r="H3">
        <v>2.3883000000000001</v>
      </c>
      <c r="I3" t="str">
        <f t="shared" si="0"/>
        <v>In Nov, absenteeism was not significantly higher than expected in the Non-Hispanic White race/ethnicity group.</v>
      </c>
    </row>
    <row r="4" spans="1:9" x14ac:dyDescent="0.25">
      <c r="A4" t="s">
        <v>138</v>
      </c>
      <c r="B4" t="s">
        <v>2</v>
      </c>
      <c r="C4">
        <v>2.5348000000000002</v>
      </c>
      <c r="D4">
        <v>2.2820999999999998</v>
      </c>
      <c r="E4">
        <v>2.7875999999999999</v>
      </c>
      <c r="F4">
        <v>2.7987000000000002</v>
      </c>
      <c r="G4">
        <v>2.6960000000000002</v>
      </c>
      <c r="H4">
        <v>2.9013</v>
      </c>
      <c r="I4" t="str">
        <f t="shared" si="0"/>
        <v>In Dec, absenteeism was not significantly higher than expected in the Non-Hispanic White race/ethnicity group.</v>
      </c>
    </row>
    <row r="5" spans="1:9" x14ac:dyDescent="0.25">
      <c r="A5" t="s">
        <v>138</v>
      </c>
      <c r="B5" t="s">
        <v>3</v>
      </c>
      <c r="C5">
        <v>3.1398000000000001</v>
      </c>
      <c r="D5">
        <v>2.8570000000000002</v>
      </c>
      <c r="E5">
        <v>3.4224999999999999</v>
      </c>
      <c r="F5">
        <v>3.0493999999999999</v>
      </c>
      <c r="G5">
        <v>2.9251</v>
      </c>
      <c r="H5">
        <v>3.1737000000000002</v>
      </c>
      <c r="I5" t="str">
        <f t="shared" si="0"/>
        <v>In Jan, absenteeism was not significantly higher than expected in the Non-Hispanic White race/ethnicity group.</v>
      </c>
    </row>
    <row r="6" spans="1:9" x14ac:dyDescent="0.25">
      <c r="A6" t="s">
        <v>138</v>
      </c>
      <c r="B6" t="s">
        <v>4</v>
      </c>
      <c r="C6">
        <v>3.2227000000000001</v>
      </c>
      <c r="D6">
        <v>2.9861</v>
      </c>
      <c r="E6">
        <v>3.4592999999999998</v>
      </c>
      <c r="F6">
        <v>2.4664000000000001</v>
      </c>
      <c r="G6">
        <v>2.3698999999999999</v>
      </c>
      <c r="H6">
        <v>2.5630000000000002</v>
      </c>
      <c r="I6" t="str">
        <f t="shared" si="0"/>
        <v>In Feb, absenteeism was significantly higher than expected in the Non-Hispanic White race/ethnicity group.</v>
      </c>
    </row>
    <row r="7" spans="1:9" x14ac:dyDescent="0.25">
      <c r="A7" t="s">
        <v>138</v>
      </c>
      <c r="B7" t="s">
        <v>5</v>
      </c>
      <c r="F7">
        <v>2.2887</v>
      </c>
      <c r="G7">
        <v>2.1909000000000001</v>
      </c>
      <c r="H7">
        <v>2.3864999999999998</v>
      </c>
    </row>
    <row r="8" spans="1:9" x14ac:dyDescent="0.25">
      <c r="A8" t="s">
        <v>138</v>
      </c>
      <c r="B8" t="s">
        <v>6</v>
      </c>
      <c r="F8">
        <v>2.1091000000000002</v>
      </c>
      <c r="G8">
        <v>2.0209000000000001</v>
      </c>
      <c r="H8">
        <v>2.1972999999999998</v>
      </c>
    </row>
    <row r="9" spans="1:9" x14ac:dyDescent="0.25">
      <c r="A9" t="s">
        <v>138</v>
      </c>
      <c r="B9" t="s">
        <v>7</v>
      </c>
      <c r="F9">
        <v>1.9420999999999999</v>
      </c>
      <c r="G9">
        <v>1.8543000000000001</v>
      </c>
      <c r="H9">
        <v>2.0299</v>
      </c>
    </row>
    <row r="10" spans="1:9" x14ac:dyDescent="0.25">
      <c r="A10" t="s">
        <v>138</v>
      </c>
      <c r="B10" t="s">
        <v>8</v>
      </c>
      <c r="F10">
        <v>1.6916</v>
      </c>
      <c r="G10">
        <v>1.6285000000000001</v>
      </c>
      <c r="H10">
        <v>1.7545999999999999</v>
      </c>
    </row>
    <row r="11" spans="1:9" x14ac:dyDescent="0.25">
      <c r="A11" t="s">
        <v>138</v>
      </c>
      <c r="B11" t="s">
        <v>9</v>
      </c>
      <c r="F11">
        <v>1.825</v>
      </c>
      <c r="G11">
        <v>1.7394000000000001</v>
      </c>
      <c r="H11">
        <v>1.9107000000000001</v>
      </c>
    </row>
    <row r="12" spans="1:9" x14ac:dyDescent="0.25">
      <c r="A12" t="s">
        <v>138</v>
      </c>
      <c r="B12" t="s">
        <v>10</v>
      </c>
      <c r="F12">
        <v>1.9373</v>
      </c>
      <c r="G12">
        <v>1.8528</v>
      </c>
      <c r="H12">
        <v>2.0217999999999998</v>
      </c>
    </row>
    <row r="13" spans="1:9" x14ac:dyDescent="0.25">
      <c r="A13" t="s">
        <v>138</v>
      </c>
      <c r="B13" t="s">
        <v>11</v>
      </c>
      <c r="F13">
        <v>2.1097999999999999</v>
      </c>
      <c r="G13">
        <v>2.0156000000000001</v>
      </c>
      <c r="H13">
        <v>2.2040999999999999</v>
      </c>
    </row>
    <row r="14" spans="1:9" x14ac:dyDescent="0.25">
      <c r="A14" t="s">
        <v>139</v>
      </c>
      <c r="B14" t="s">
        <v>0</v>
      </c>
      <c r="C14">
        <v>1.8180000000000001</v>
      </c>
      <c r="D14">
        <v>1.3935</v>
      </c>
      <c r="E14">
        <v>2.2425999999999999</v>
      </c>
      <c r="F14">
        <v>2.3454999999999999</v>
      </c>
      <c r="G14">
        <v>2.1295000000000002</v>
      </c>
      <c r="H14">
        <v>2.5615000000000001</v>
      </c>
      <c r="I14" t="str">
        <f t="shared" si="0"/>
        <v>In Oct, absenteeism was not significantly higher than expected in the Non-Hispanic Black race/ethnicity group.</v>
      </c>
    </row>
    <row r="15" spans="1:9" x14ac:dyDescent="0.25">
      <c r="A15" t="s">
        <v>139</v>
      </c>
      <c r="B15" t="s">
        <v>1</v>
      </c>
      <c r="C15">
        <v>2.5842000000000001</v>
      </c>
      <c r="D15">
        <v>2.0484</v>
      </c>
      <c r="E15">
        <v>3.1198999999999999</v>
      </c>
      <c r="F15">
        <v>2.2970000000000002</v>
      </c>
      <c r="G15">
        <v>1.9996</v>
      </c>
      <c r="H15">
        <v>2.5943999999999998</v>
      </c>
      <c r="I15" t="str">
        <f t="shared" si="0"/>
        <v>In Nov, absenteeism was not significantly higher than expected in the Non-Hispanic Black race/ethnicity group.</v>
      </c>
    </row>
    <row r="16" spans="1:9" x14ac:dyDescent="0.25">
      <c r="A16" t="s">
        <v>139</v>
      </c>
      <c r="B16" t="s">
        <v>2</v>
      </c>
      <c r="C16">
        <v>2.3607</v>
      </c>
      <c r="D16">
        <v>1.7605999999999999</v>
      </c>
      <c r="E16">
        <v>2.9607000000000001</v>
      </c>
      <c r="F16">
        <v>2.9552</v>
      </c>
      <c r="G16">
        <v>2.6406999999999998</v>
      </c>
      <c r="H16">
        <v>3.2696999999999998</v>
      </c>
      <c r="I16" t="str">
        <f t="shared" si="0"/>
        <v>In Dec, absenteeism was not significantly higher than expected in the Non-Hispanic Black race/ethnicity group.</v>
      </c>
    </row>
    <row r="17" spans="1:9" x14ac:dyDescent="0.25">
      <c r="A17" t="s">
        <v>139</v>
      </c>
      <c r="B17" t="s">
        <v>3</v>
      </c>
      <c r="C17">
        <v>2.4802</v>
      </c>
      <c r="D17">
        <v>1.8239000000000001</v>
      </c>
      <c r="E17">
        <v>3.1364000000000001</v>
      </c>
      <c r="F17">
        <v>3.1861999999999999</v>
      </c>
      <c r="G17">
        <v>2.859</v>
      </c>
      <c r="H17">
        <v>3.5133999999999999</v>
      </c>
      <c r="I17" t="str">
        <f t="shared" si="0"/>
        <v>In Jan, absenteeism was not significantly higher than expected in the Non-Hispanic Black race/ethnicity group.</v>
      </c>
    </row>
    <row r="18" spans="1:9" x14ac:dyDescent="0.25">
      <c r="A18" t="s">
        <v>139</v>
      </c>
      <c r="B18" t="s">
        <v>4</v>
      </c>
      <c r="C18">
        <v>3.1446999999999998</v>
      </c>
      <c r="D18">
        <v>2.3862999999999999</v>
      </c>
      <c r="E18">
        <v>3.9032</v>
      </c>
      <c r="F18">
        <v>2.7149999999999999</v>
      </c>
      <c r="G18">
        <v>2.4557000000000002</v>
      </c>
      <c r="H18">
        <v>2.9742999999999999</v>
      </c>
      <c r="I18" t="str">
        <f t="shared" si="0"/>
        <v>In Feb, absenteeism was not significantly higher than expected in the Non-Hispanic Black race/ethnicity group.</v>
      </c>
    </row>
    <row r="19" spans="1:9" x14ac:dyDescent="0.25">
      <c r="A19" t="s">
        <v>139</v>
      </c>
      <c r="B19" t="s">
        <v>5</v>
      </c>
      <c r="F19">
        <v>2.8589000000000002</v>
      </c>
      <c r="G19">
        <v>2.5914999999999999</v>
      </c>
      <c r="H19">
        <v>3.1263000000000001</v>
      </c>
    </row>
    <row r="20" spans="1:9" x14ac:dyDescent="0.25">
      <c r="A20" t="s">
        <v>139</v>
      </c>
      <c r="B20" t="s">
        <v>6</v>
      </c>
      <c r="F20">
        <v>2.7753000000000001</v>
      </c>
      <c r="G20">
        <v>2.4384000000000001</v>
      </c>
      <c r="H20">
        <v>3.1122000000000001</v>
      </c>
    </row>
    <row r="21" spans="1:9" x14ac:dyDescent="0.25">
      <c r="A21" t="s">
        <v>139</v>
      </c>
      <c r="B21" t="s">
        <v>7</v>
      </c>
      <c r="F21">
        <v>2.5095000000000001</v>
      </c>
      <c r="G21">
        <v>2.2199</v>
      </c>
      <c r="H21">
        <v>2.7991999999999999</v>
      </c>
    </row>
    <row r="22" spans="1:9" x14ac:dyDescent="0.25">
      <c r="A22" t="s">
        <v>139</v>
      </c>
      <c r="B22" t="s">
        <v>8</v>
      </c>
      <c r="F22">
        <v>2.1333000000000002</v>
      </c>
      <c r="G22">
        <v>1.8712</v>
      </c>
      <c r="H22">
        <v>2.3953000000000002</v>
      </c>
    </row>
    <row r="23" spans="1:9" x14ac:dyDescent="0.25">
      <c r="A23" t="s">
        <v>139</v>
      </c>
      <c r="B23" t="s">
        <v>9</v>
      </c>
      <c r="F23">
        <v>2.3990999999999998</v>
      </c>
      <c r="G23">
        <v>2.1698</v>
      </c>
      <c r="H23">
        <v>2.6284000000000001</v>
      </c>
    </row>
    <row r="24" spans="1:9" x14ac:dyDescent="0.25">
      <c r="A24" t="s">
        <v>139</v>
      </c>
      <c r="B24" t="s">
        <v>10</v>
      </c>
      <c r="F24">
        <v>2.6484000000000001</v>
      </c>
      <c r="G24">
        <v>2.3386</v>
      </c>
      <c r="H24">
        <v>2.9582000000000002</v>
      </c>
    </row>
    <row r="25" spans="1:9" x14ac:dyDescent="0.25">
      <c r="A25" t="s">
        <v>139</v>
      </c>
      <c r="B25" t="s">
        <v>11</v>
      </c>
      <c r="F25">
        <v>2.4904999999999999</v>
      </c>
      <c r="G25">
        <v>2.2477</v>
      </c>
      <c r="H25">
        <v>2.7334000000000001</v>
      </c>
    </row>
    <row r="26" spans="1:9" x14ac:dyDescent="0.25">
      <c r="A26" t="s">
        <v>142</v>
      </c>
      <c r="B26" t="s">
        <v>0</v>
      </c>
      <c r="C26">
        <v>1.3186</v>
      </c>
      <c r="D26">
        <v>1.0028999999999999</v>
      </c>
      <c r="E26">
        <v>1.6344000000000001</v>
      </c>
      <c r="F26">
        <v>1.2657</v>
      </c>
      <c r="G26">
        <v>1.0132000000000001</v>
      </c>
      <c r="H26">
        <v>1.5182</v>
      </c>
      <c r="I26" t="str">
        <f t="shared" si="0"/>
        <v>In Oct, absenteeism was not significantly higher than expected in the Non-Hispanic Asian race/ethnicity group.</v>
      </c>
    </row>
    <row r="27" spans="1:9" x14ac:dyDescent="0.25">
      <c r="A27" t="s">
        <v>142</v>
      </c>
      <c r="B27" t="s">
        <v>1</v>
      </c>
      <c r="C27">
        <v>1.2894000000000001</v>
      </c>
      <c r="D27">
        <v>0.72950000000000004</v>
      </c>
      <c r="E27">
        <v>1.8493999999999999</v>
      </c>
      <c r="F27">
        <v>1.3646</v>
      </c>
      <c r="G27">
        <v>1.1135999999999999</v>
      </c>
      <c r="H27">
        <v>1.6155999999999999</v>
      </c>
      <c r="I27" t="str">
        <f t="shared" si="0"/>
        <v>In Nov, absenteeism was not significantly higher than expected in the Non-Hispanic Asian race/ethnicity group.</v>
      </c>
    </row>
    <row r="28" spans="1:9" x14ac:dyDescent="0.25">
      <c r="A28" t="s">
        <v>142</v>
      </c>
      <c r="B28" t="s">
        <v>2</v>
      </c>
      <c r="C28">
        <v>1.629</v>
      </c>
      <c r="D28">
        <v>1.155</v>
      </c>
      <c r="E28">
        <v>2.1031</v>
      </c>
      <c r="F28">
        <v>1.7635000000000001</v>
      </c>
      <c r="G28">
        <v>1.5882000000000001</v>
      </c>
      <c r="H28">
        <v>1.9387000000000001</v>
      </c>
      <c r="I28" t="str">
        <f t="shared" si="0"/>
        <v>In Dec, absenteeism was not significantly higher than expected in the Non-Hispanic Asian race/ethnicity group.</v>
      </c>
    </row>
    <row r="29" spans="1:9" x14ac:dyDescent="0.25">
      <c r="A29" t="s">
        <v>142</v>
      </c>
      <c r="B29" t="s">
        <v>3</v>
      </c>
      <c r="C29">
        <v>2.2408000000000001</v>
      </c>
      <c r="D29">
        <v>1.4921</v>
      </c>
      <c r="E29">
        <v>2.9895</v>
      </c>
      <c r="F29">
        <v>2.2656999999999998</v>
      </c>
      <c r="G29">
        <v>2.0150000000000001</v>
      </c>
      <c r="H29">
        <v>2.5165000000000002</v>
      </c>
      <c r="I29" t="str">
        <f t="shared" si="0"/>
        <v>In Jan, absenteeism was not significantly higher than expected in the Non-Hispanic Asian race/ethnicity group.</v>
      </c>
    </row>
    <row r="30" spans="1:9" x14ac:dyDescent="0.25">
      <c r="A30" t="s">
        <v>142</v>
      </c>
      <c r="B30" t="s">
        <v>4</v>
      </c>
      <c r="C30">
        <v>1.8167</v>
      </c>
      <c r="D30">
        <v>1.3732</v>
      </c>
      <c r="E30">
        <v>2.2602000000000002</v>
      </c>
      <c r="F30">
        <v>1.7704</v>
      </c>
      <c r="G30">
        <v>1.5602</v>
      </c>
      <c r="H30">
        <v>1.9806999999999999</v>
      </c>
      <c r="I30" t="str">
        <f t="shared" si="0"/>
        <v>In Feb, absenteeism was not significantly higher than expected in the Non-Hispanic Asian race/ethnicity group.</v>
      </c>
    </row>
    <row r="31" spans="1:9" x14ac:dyDescent="0.25">
      <c r="A31" t="s">
        <v>142</v>
      </c>
      <c r="B31" t="s">
        <v>5</v>
      </c>
      <c r="F31">
        <v>1.4377</v>
      </c>
      <c r="G31">
        <v>1.2475000000000001</v>
      </c>
      <c r="H31">
        <v>1.6278999999999999</v>
      </c>
    </row>
    <row r="32" spans="1:9" x14ac:dyDescent="0.25">
      <c r="A32" t="s">
        <v>142</v>
      </c>
      <c r="B32" t="s">
        <v>6</v>
      </c>
      <c r="F32">
        <v>1.5484</v>
      </c>
      <c r="G32">
        <v>1.1928000000000001</v>
      </c>
      <c r="H32">
        <v>1.9038999999999999</v>
      </c>
    </row>
    <row r="33" spans="1:9" x14ac:dyDescent="0.25">
      <c r="A33" t="s">
        <v>142</v>
      </c>
      <c r="B33" t="s">
        <v>7</v>
      </c>
      <c r="F33">
        <v>1.6417999999999999</v>
      </c>
      <c r="G33">
        <v>1.4827999999999999</v>
      </c>
      <c r="H33">
        <v>1.8008</v>
      </c>
    </row>
    <row r="34" spans="1:9" x14ac:dyDescent="0.25">
      <c r="A34" t="s">
        <v>142</v>
      </c>
      <c r="B34" t="s">
        <v>8</v>
      </c>
      <c r="F34">
        <v>1.2299</v>
      </c>
      <c r="G34">
        <v>0.93130000000000002</v>
      </c>
      <c r="H34">
        <v>1.5285</v>
      </c>
    </row>
    <row r="35" spans="1:9" x14ac:dyDescent="0.25">
      <c r="A35" t="s">
        <v>142</v>
      </c>
      <c r="B35" t="s">
        <v>9</v>
      </c>
      <c r="F35">
        <v>1.6361000000000001</v>
      </c>
      <c r="G35">
        <v>1.3548</v>
      </c>
      <c r="H35">
        <v>1.9175</v>
      </c>
    </row>
    <row r="36" spans="1:9" x14ac:dyDescent="0.25">
      <c r="A36" t="s">
        <v>142</v>
      </c>
      <c r="B36" t="s">
        <v>10</v>
      </c>
      <c r="F36">
        <v>1.5005999999999999</v>
      </c>
      <c r="G36">
        <v>1.2862</v>
      </c>
      <c r="H36">
        <v>1.7150000000000001</v>
      </c>
    </row>
    <row r="37" spans="1:9" x14ac:dyDescent="0.25">
      <c r="A37" t="s">
        <v>142</v>
      </c>
      <c r="B37" t="s">
        <v>11</v>
      </c>
      <c r="F37">
        <v>1.4802999999999999</v>
      </c>
      <c r="G37">
        <v>0.92049999999999998</v>
      </c>
      <c r="H37">
        <v>2.04</v>
      </c>
    </row>
    <row r="38" spans="1:9" x14ac:dyDescent="0.25">
      <c r="A38" t="s">
        <v>140</v>
      </c>
      <c r="B38" t="s">
        <v>0</v>
      </c>
      <c r="C38">
        <v>2.3967999999999998</v>
      </c>
      <c r="D38">
        <v>2.0554000000000001</v>
      </c>
      <c r="E38">
        <v>2.7383000000000002</v>
      </c>
      <c r="F38">
        <v>2.0876000000000001</v>
      </c>
      <c r="G38">
        <v>1.8900999999999999</v>
      </c>
      <c r="H38">
        <v>2.2850000000000001</v>
      </c>
      <c r="I38" t="str">
        <f t="shared" si="0"/>
        <v>In Oct, absenteeism was not significantly higher than expected in the Hispanic or Latino race/ethnicity group.</v>
      </c>
    </row>
    <row r="39" spans="1:9" x14ac:dyDescent="0.25">
      <c r="A39" t="s">
        <v>140</v>
      </c>
      <c r="B39" t="s">
        <v>1</v>
      </c>
      <c r="C39">
        <v>2.0958000000000001</v>
      </c>
      <c r="D39">
        <v>1.7099</v>
      </c>
      <c r="E39">
        <v>2.4817</v>
      </c>
      <c r="F39">
        <v>2.3862000000000001</v>
      </c>
      <c r="G39">
        <v>2.2418</v>
      </c>
      <c r="H39">
        <v>2.5306999999999999</v>
      </c>
      <c r="I39" t="str">
        <f t="shared" si="0"/>
        <v>In Nov, absenteeism was not significantly higher than expected in the Hispanic or Latino race/ethnicity group.</v>
      </c>
    </row>
    <row r="40" spans="1:9" x14ac:dyDescent="0.25">
      <c r="A40" t="s">
        <v>140</v>
      </c>
      <c r="B40" t="s">
        <v>2</v>
      </c>
      <c r="C40">
        <v>2.3460999999999999</v>
      </c>
      <c r="D40">
        <v>1.8852</v>
      </c>
      <c r="E40">
        <v>2.8069999999999999</v>
      </c>
      <c r="F40">
        <v>2.6198999999999999</v>
      </c>
      <c r="G40">
        <v>2.4104000000000001</v>
      </c>
      <c r="H40">
        <v>2.8292999999999999</v>
      </c>
      <c r="I40" t="str">
        <f t="shared" si="0"/>
        <v>In Dec, absenteeism was not significantly higher than expected in the Hispanic or Latino race/ethnicity group.</v>
      </c>
    </row>
    <row r="41" spans="1:9" x14ac:dyDescent="0.25">
      <c r="A41" t="s">
        <v>140</v>
      </c>
      <c r="B41" t="s">
        <v>3</v>
      </c>
      <c r="C41">
        <v>2.7458</v>
      </c>
      <c r="D41">
        <v>2.4091999999999998</v>
      </c>
      <c r="E41">
        <v>3.0823</v>
      </c>
      <c r="F41">
        <v>3.2248000000000001</v>
      </c>
      <c r="G41">
        <v>3.0038999999999998</v>
      </c>
      <c r="H41">
        <v>3.4458000000000002</v>
      </c>
      <c r="I41" t="str">
        <f t="shared" si="0"/>
        <v>In Jan, absenteeism was not significantly higher than expected in the Hispanic or Latino race/ethnicity group.</v>
      </c>
    </row>
    <row r="42" spans="1:9" x14ac:dyDescent="0.25">
      <c r="A42" t="s">
        <v>140</v>
      </c>
      <c r="B42" t="s">
        <v>4</v>
      </c>
      <c r="C42">
        <v>2.6027999999999998</v>
      </c>
      <c r="D42">
        <v>2.1217000000000001</v>
      </c>
      <c r="E42">
        <v>3.0838000000000001</v>
      </c>
      <c r="F42">
        <v>2.2305999999999999</v>
      </c>
      <c r="G42">
        <v>2.1021999999999998</v>
      </c>
      <c r="H42">
        <v>2.3591000000000002</v>
      </c>
      <c r="I42" t="str">
        <f t="shared" si="0"/>
        <v>In Feb, absenteeism was not significantly higher than expected in the Hispanic or Latino race/ethnicity group.</v>
      </c>
    </row>
    <row r="43" spans="1:9" x14ac:dyDescent="0.25">
      <c r="A43" t="s">
        <v>140</v>
      </c>
      <c r="B43" t="s">
        <v>5</v>
      </c>
      <c r="F43">
        <v>2.2494000000000001</v>
      </c>
      <c r="G43">
        <v>2.1110000000000002</v>
      </c>
      <c r="H43">
        <v>2.3879000000000001</v>
      </c>
    </row>
    <row r="44" spans="1:9" x14ac:dyDescent="0.25">
      <c r="A44" t="s">
        <v>140</v>
      </c>
      <c r="B44" t="s">
        <v>6</v>
      </c>
      <c r="F44">
        <v>2.2639</v>
      </c>
      <c r="G44">
        <v>2.0888</v>
      </c>
      <c r="H44">
        <v>2.4388999999999998</v>
      </c>
    </row>
    <row r="45" spans="1:9" x14ac:dyDescent="0.25">
      <c r="A45" t="s">
        <v>140</v>
      </c>
      <c r="B45" t="s">
        <v>7</v>
      </c>
      <c r="F45">
        <v>2.2444000000000002</v>
      </c>
      <c r="G45">
        <v>1.9926999999999999</v>
      </c>
      <c r="H45">
        <v>2.496</v>
      </c>
    </row>
    <row r="46" spans="1:9" x14ac:dyDescent="0.25">
      <c r="A46" t="s">
        <v>140</v>
      </c>
      <c r="B46" t="s">
        <v>8</v>
      </c>
      <c r="F46">
        <v>1.7351000000000001</v>
      </c>
      <c r="G46">
        <v>1.5641</v>
      </c>
      <c r="H46">
        <v>1.9059999999999999</v>
      </c>
    </row>
    <row r="47" spans="1:9" x14ac:dyDescent="0.25">
      <c r="A47" t="s">
        <v>140</v>
      </c>
      <c r="B47" t="s">
        <v>9</v>
      </c>
      <c r="F47">
        <v>2.1957</v>
      </c>
      <c r="G47">
        <v>1.9971000000000001</v>
      </c>
      <c r="H47">
        <v>2.3944000000000001</v>
      </c>
    </row>
    <row r="48" spans="1:9" x14ac:dyDescent="0.25">
      <c r="A48" t="s">
        <v>140</v>
      </c>
      <c r="B48" t="s">
        <v>10</v>
      </c>
      <c r="F48">
        <v>2.2330000000000001</v>
      </c>
      <c r="G48">
        <v>2.0815000000000001</v>
      </c>
      <c r="H48">
        <v>2.3843999999999999</v>
      </c>
    </row>
    <row r="49" spans="1:9" x14ac:dyDescent="0.25">
      <c r="A49" t="s">
        <v>140</v>
      </c>
      <c r="B49" t="s">
        <v>11</v>
      </c>
      <c r="F49">
        <v>2.1840999999999999</v>
      </c>
      <c r="G49">
        <v>1.9555</v>
      </c>
      <c r="H49">
        <v>2.4127000000000001</v>
      </c>
    </row>
    <row r="50" spans="1:9" x14ac:dyDescent="0.25">
      <c r="A50" t="s">
        <v>141</v>
      </c>
      <c r="B50" t="s">
        <v>0</v>
      </c>
      <c r="C50">
        <v>3.5727000000000002</v>
      </c>
      <c r="D50">
        <v>2.3807999999999998</v>
      </c>
      <c r="E50">
        <v>4.7645999999999997</v>
      </c>
      <c r="F50">
        <v>2.5779000000000001</v>
      </c>
      <c r="G50">
        <v>2.1021000000000001</v>
      </c>
      <c r="H50">
        <v>3.0535999999999999</v>
      </c>
      <c r="I50" t="str">
        <f t="shared" si="0"/>
        <v>In Oct, absenteeism was not significantly higher than expected in the Other race/ethnicity group.</v>
      </c>
    </row>
    <row r="51" spans="1:9" x14ac:dyDescent="0.25">
      <c r="A51" t="s">
        <v>141</v>
      </c>
      <c r="B51" t="s">
        <v>1</v>
      </c>
      <c r="C51">
        <v>3.5832999999999999</v>
      </c>
      <c r="D51">
        <v>2.3622999999999998</v>
      </c>
      <c r="E51">
        <v>4.8041999999999998</v>
      </c>
      <c r="F51">
        <v>3.6284999999999998</v>
      </c>
      <c r="G51">
        <v>3.0960000000000001</v>
      </c>
      <c r="H51">
        <v>4.1609999999999996</v>
      </c>
      <c r="I51" t="str">
        <f t="shared" si="0"/>
        <v>In Nov, absenteeism was not significantly higher than expected in the Other race/ethnicity group.</v>
      </c>
    </row>
    <row r="52" spans="1:9" x14ac:dyDescent="0.25">
      <c r="A52" t="s">
        <v>141</v>
      </c>
      <c r="B52" t="s">
        <v>2</v>
      </c>
      <c r="C52">
        <v>4.3973000000000004</v>
      </c>
      <c r="D52">
        <v>2.8039999999999998</v>
      </c>
      <c r="E52">
        <v>5.9905999999999997</v>
      </c>
      <c r="F52">
        <v>3.6116999999999999</v>
      </c>
      <c r="G52">
        <v>3.0234000000000001</v>
      </c>
      <c r="H52">
        <v>4.2</v>
      </c>
      <c r="I52" t="str">
        <f t="shared" si="0"/>
        <v>In Dec, absenteeism was not significantly higher than expected in the Other race/ethnicity group.</v>
      </c>
    </row>
    <row r="53" spans="1:9" x14ac:dyDescent="0.25">
      <c r="A53" t="s">
        <v>141</v>
      </c>
      <c r="B53" t="s">
        <v>3</v>
      </c>
      <c r="C53">
        <v>4.8574000000000002</v>
      </c>
      <c r="D53">
        <v>3.4517000000000002</v>
      </c>
      <c r="E53">
        <v>6.2630999999999997</v>
      </c>
      <c r="F53">
        <v>4.1664000000000003</v>
      </c>
      <c r="G53">
        <v>3.3754</v>
      </c>
      <c r="H53">
        <v>4.9574999999999996</v>
      </c>
      <c r="I53" t="str">
        <f t="shared" si="0"/>
        <v>In Jan, absenteeism was not significantly higher than expected in the Other race/ethnicity group.</v>
      </c>
    </row>
    <row r="54" spans="1:9" x14ac:dyDescent="0.25">
      <c r="A54" t="s">
        <v>141</v>
      </c>
      <c r="B54" t="s">
        <v>4</v>
      </c>
      <c r="C54">
        <v>4.1943999999999999</v>
      </c>
      <c r="D54">
        <v>2.2574999999999998</v>
      </c>
      <c r="E54">
        <v>6.1311999999999998</v>
      </c>
      <c r="F54">
        <v>3.2301000000000002</v>
      </c>
      <c r="G54">
        <v>2.6257000000000001</v>
      </c>
      <c r="H54">
        <v>3.8346</v>
      </c>
      <c r="I54" t="str">
        <f t="shared" si="0"/>
        <v>In Feb, absenteeism was not significantly higher than expected in the Other race/ethnicity group.</v>
      </c>
    </row>
    <row r="55" spans="1:9" x14ac:dyDescent="0.25">
      <c r="A55" t="s">
        <v>141</v>
      </c>
      <c r="B55" t="s">
        <v>5</v>
      </c>
      <c r="F55">
        <v>2.7223000000000002</v>
      </c>
      <c r="G55">
        <v>2.1909999999999998</v>
      </c>
      <c r="H55">
        <v>3.2534999999999998</v>
      </c>
    </row>
    <row r="56" spans="1:9" x14ac:dyDescent="0.25">
      <c r="A56" t="s">
        <v>141</v>
      </c>
      <c r="B56" t="s">
        <v>6</v>
      </c>
      <c r="F56">
        <v>2.4731999999999998</v>
      </c>
      <c r="G56">
        <v>2.0848</v>
      </c>
      <c r="H56">
        <v>2.8616000000000001</v>
      </c>
    </row>
    <row r="57" spans="1:9" x14ac:dyDescent="0.25">
      <c r="A57" t="s">
        <v>141</v>
      </c>
      <c r="B57" t="s">
        <v>7</v>
      </c>
      <c r="F57">
        <v>2.8439999999999999</v>
      </c>
      <c r="G57">
        <v>2.3815</v>
      </c>
      <c r="H57">
        <v>3.3065000000000002</v>
      </c>
    </row>
    <row r="58" spans="1:9" x14ac:dyDescent="0.25">
      <c r="A58" t="s">
        <v>141</v>
      </c>
      <c r="B58" t="s">
        <v>8</v>
      </c>
      <c r="F58">
        <v>2.3788999999999998</v>
      </c>
      <c r="G58">
        <v>1.9245000000000001</v>
      </c>
      <c r="H58">
        <v>2.8332999999999999</v>
      </c>
    </row>
    <row r="59" spans="1:9" x14ac:dyDescent="0.25">
      <c r="A59" t="s">
        <v>141</v>
      </c>
      <c r="B59" t="s">
        <v>9</v>
      </c>
      <c r="F59">
        <v>2.5977999999999999</v>
      </c>
      <c r="G59">
        <v>1.9503999999999999</v>
      </c>
      <c r="H59">
        <v>3.2452999999999999</v>
      </c>
    </row>
    <row r="60" spans="1:9" x14ac:dyDescent="0.25">
      <c r="A60" t="s">
        <v>141</v>
      </c>
      <c r="B60" t="s">
        <v>10</v>
      </c>
      <c r="F60">
        <v>2.6473</v>
      </c>
      <c r="G60">
        <v>1.9154</v>
      </c>
      <c r="H60">
        <v>3.3792</v>
      </c>
    </row>
    <row r="61" spans="1:9" x14ac:dyDescent="0.25">
      <c r="A61" t="s">
        <v>141</v>
      </c>
      <c r="B61" t="s">
        <v>11</v>
      </c>
      <c r="F61">
        <v>3.1187</v>
      </c>
      <c r="G61">
        <v>2.5173000000000001</v>
      </c>
      <c r="H61">
        <v>3.72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6E949-62D4-4278-814A-C84EE0779451}">
  <dimension ref="A1:M13"/>
  <sheetViews>
    <sheetView workbookViewId="0">
      <selection activeCell="C16" sqref="C16"/>
    </sheetView>
  </sheetViews>
  <sheetFormatPr defaultRowHeight="15" x14ac:dyDescent="0.25"/>
  <cols>
    <col min="2" max="2" width="16.85546875" customWidth="1"/>
    <col min="3" max="3" width="47.42578125" customWidth="1"/>
    <col min="4" max="4" width="36.42578125" customWidth="1"/>
    <col min="5" max="5" width="20.85546875" customWidth="1"/>
    <col min="6" max="6" width="30" customWidth="1"/>
    <col min="7" max="7" width="44.5703125" customWidth="1"/>
    <col min="8" max="8" width="40.85546875" customWidth="1"/>
    <col min="9" max="9" width="38.7109375" customWidth="1"/>
    <col min="10" max="10" width="47.42578125" customWidth="1"/>
    <col min="11" max="11" width="24.140625" customWidth="1"/>
    <col min="12" max="12" width="46" customWidth="1"/>
    <col min="13" max="13" width="10" customWidth="1"/>
  </cols>
  <sheetData>
    <row r="1" spans="1:13" x14ac:dyDescent="0.25">
      <c r="A1" t="s">
        <v>12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52</v>
      </c>
      <c r="K1" t="s">
        <v>53</v>
      </c>
      <c r="L1" t="s">
        <v>54</v>
      </c>
      <c r="M1" t="s">
        <v>109</v>
      </c>
    </row>
    <row r="2" spans="1:13" x14ac:dyDescent="0.25">
      <c r="A2" t="s">
        <v>0</v>
      </c>
      <c r="B2">
        <v>2.14</v>
      </c>
      <c r="C2">
        <v>1.45</v>
      </c>
      <c r="D2">
        <v>2.02</v>
      </c>
      <c r="E2">
        <v>2.77</v>
      </c>
      <c r="F2">
        <v>1.86</v>
      </c>
      <c r="G2">
        <v>3.09</v>
      </c>
      <c r="H2">
        <v>0.38</v>
      </c>
      <c r="I2">
        <v>2.29</v>
      </c>
      <c r="J2">
        <v>1.36</v>
      </c>
      <c r="K2">
        <v>3.16</v>
      </c>
      <c r="L2">
        <v>2.13</v>
      </c>
      <c r="M2" t="str">
        <f t="shared" ref="M2:M6" si="0">"In "&amp;A2&amp;", absenteeism by occupational group was highest among workers in "&amp;_xlfn.IFS(C2=MAX(C2:L2),$C$1,D2=MAX(C2:L2),$D$1,E2=MAX(C2:L2),$E$1,F2=MAX(C2:L2),$F$1,G2=MAX(C2:L2),$G$1,H2=MAX(C2:L2),$H$1,I2=MAX(C2:L2),$I$1,J2=MAX(C2:L2),$J$1,K2=MAX(C2:L2),$K$1,L2=MAX(C2:L2),$L$1)&amp;". Absenteeism in this occupational group "&amp;IF(MAX(C2:L2)&gt;B2,"was ","was not ")&amp;"higher than that of all occupations combined."</f>
        <v>In Oct, absenteeism by occupational group was highest among workers in Production Occupations. Absenteeism in this occupational group was higher than that of all occupations combined.</v>
      </c>
    </row>
    <row r="3" spans="1:13" x14ac:dyDescent="0.25">
      <c r="A3" t="s">
        <v>1</v>
      </c>
      <c r="B3">
        <v>2.36</v>
      </c>
      <c r="C3">
        <v>1.88</v>
      </c>
      <c r="D3">
        <v>2.19</v>
      </c>
      <c r="E3">
        <v>2.42</v>
      </c>
      <c r="F3">
        <v>2.5499999999999998</v>
      </c>
      <c r="G3">
        <v>3.44</v>
      </c>
      <c r="H3">
        <v>1.86</v>
      </c>
      <c r="I3">
        <v>2.1</v>
      </c>
      <c r="J3">
        <v>2.64</v>
      </c>
      <c r="K3">
        <v>2.73</v>
      </c>
      <c r="L3">
        <v>2.42</v>
      </c>
      <c r="M3" t="str">
        <f t="shared" si="0"/>
        <v>In Nov, absenteeism by occupational group was highest among workers in Office and Administrative Support Occupations. Absenteeism in this occupational group was higher than that of all occupations combined.</v>
      </c>
    </row>
    <row r="4" spans="1:13" x14ac:dyDescent="0.25">
      <c r="A4" t="s">
        <v>2</v>
      </c>
      <c r="B4">
        <v>2.46</v>
      </c>
      <c r="C4">
        <v>1.89</v>
      </c>
      <c r="D4">
        <v>2.5099999999999998</v>
      </c>
      <c r="E4">
        <v>3.04</v>
      </c>
      <c r="F4">
        <v>2.23</v>
      </c>
      <c r="G4">
        <v>3.3</v>
      </c>
      <c r="H4">
        <v>2.1</v>
      </c>
      <c r="I4">
        <v>2.35</v>
      </c>
      <c r="J4">
        <v>1.96</v>
      </c>
      <c r="K4">
        <v>2.12</v>
      </c>
      <c r="L4">
        <v>2.68</v>
      </c>
      <c r="M4" t="str">
        <f t="shared" si="0"/>
        <v>In Dec, absenteeism by occupational group was highest among workers in Office and Administrative Support Occupations. Absenteeism in this occupational group was higher than that of all occupations combined.</v>
      </c>
    </row>
    <row r="5" spans="1:13" x14ac:dyDescent="0.25">
      <c r="A5" t="s">
        <v>3</v>
      </c>
      <c r="B5">
        <v>2.96</v>
      </c>
      <c r="C5">
        <v>2.25</v>
      </c>
      <c r="D5">
        <v>3.02</v>
      </c>
      <c r="E5">
        <v>3.1</v>
      </c>
      <c r="F5">
        <v>2.98</v>
      </c>
      <c r="G5">
        <v>3.64</v>
      </c>
      <c r="H5">
        <v>3.78</v>
      </c>
      <c r="I5">
        <v>3.44</v>
      </c>
      <c r="J5">
        <v>2.66</v>
      </c>
      <c r="K5">
        <v>3.14</v>
      </c>
      <c r="L5">
        <v>3.22</v>
      </c>
      <c r="M5" t="str">
        <f t="shared" si="0"/>
        <v>In Jan, absenteeism by occupational group was highest among workers in Farming, Fishing, and Forestry Occupations. Absenteeism in this occupational group was higher than that of all occupations combined.</v>
      </c>
    </row>
    <row r="6" spans="1:13" x14ac:dyDescent="0.25">
      <c r="A6" t="s">
        <v>4</v>
      </c>
      <c r="B6">
        <v>3.01</v>
      </c>
      <c r="C6">
        <v>2.06</v>
      </c>
      <c r="D6">
        <v>2.99</v>
      </c>
      <c r="E6">
        <v>3.72</v>
      </c>
      <c r="F6">
        <v>2.72</v>
      </c>
      <c r="G6">
        <v>3.58</v>
      </c>
      <c r="H6">
        <v>4.25</v>
      </c>
      <c r="I6">
        <v>2.87</v>
      </c>
      <c r="J6">
        <v>4.08</v>
      </c>
      <c r="K6">
        <v>3.2</v>
      </c>
      <c r="L6">
        <v>3.42</v>
      </c>
      <c r="M6" t="str">
        <f t="shared" si="0"/>
        <v>In Feb, absenteeism by occupational group was highest among workers in Farming, Fishing, and Forestry Occupations. Absenteeism in this occupational group was higher than that of all occupations combined.</v>
      </c>
    </row>
    <row r="7" spans="1:13" x14ac:dyDescent="0.25">
      <c r="A7" t="s">
        <v>5</v>
      </c>
    </row>
    <row r="8" spans="1:13" x14ac:dyDescent="0.25">
      <c r="A8" t="s">
        <v>6</v>
      </c>
    </row>
    <row r="9" spans="1:13" x14ac:dyDescent="0.25">
      <c r="A9" t="s">
        <v>7</v>
      </c>
    </row>
    <row r="10" spans="1:13" x14ac:dyDescent="0.25">
      <c r="A10" t="s">
        <v>8</v>
      </c>
    </row>
    <row r="11" spans="1:13" x14ac:dyDescent="0.25">
      <c r="A11" t="s">
        <v>9</v>
      </c>
    </row>
    <row r="12" spans="1:13" x14ac:dyDescent="0.25">
      <c r="A12" t="s">
        <v>10</v>
      </c>
    </row>
    <row r="13" spans="1:13" x14ac:dyDescent="0.25">
      <c r="A13" t="s">
        <v>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5A1E5-0F7F-42A7-B2BD-DD5D742CEFA1}">
  <dimension ref="A1:I121"/>
  <sheetViews>
    <sheetView topLeftCell="A102" workbookViewId="0">
      <selection activeCell="J128" sqref="J128"/>
    </sheetView>
  </sheetViews>
  <sheetFormatPr defaultRowHeight="15" x14ac:dyDescent="0.25"/>
  <cols>
    <col min="1" max="1" width="48.5703125" customWidth="1"/>
    <col min="3" max="3" width="11.7109375" customWidth="1"/>
    <col min="4" max="4" width="15" customWidth="1"/>
    <col min="5" max="5" width="15.42578125" customWidth="1"/>
    <col min="6" max="6" width="11.28515625" customWidth="1"/>
    <col min="7" max="7" width="14.5703125" customWidth="1"/>
    <col min="8" max="8" width="20.5703125" customWidth="1"/>
    <col min="9" max="9" width="10" customWidth="1"/>
  </cols>
  <sheetData>
    <row r="1" spans="1:9" x14ac:dyDescent="0.25">
      <c r="A1" t="s">
        <v>55</v>
      </c>
      <c r="B1" t="s">
        <v>12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109</v>
      </c>
    </row>
    <row r="2" spans="1:9" x14ac:dyDescent="0.25">
      <c r="A2" t="s">
        <v>45</v>
      </c>
      <c r="B2" t="s">
        <v>0</v>
      </c>
      <c r="C2">
        <v>1.4509000000000001</v>
      </c>
      <c r="D2">
        <v>1.1655</v>
      </c>
      <c r="E2">
        <v>1.7363999999999999</v>
      </c>
      <c r="F2">
        <v>1.282</v>
      </c>
      <c r="G2">
        <v>1.1632</v>
      </c>
      <c r="H2">
        <v>1.4008</v>
      </c>
      <c r="I2" t="str">
        <f t="shared" ref="I2:I66" si="0">IF(D2&gt;H2,"In "&amp;B2&amp;", absenteeism was significantly higher than expected among workers in"&amp;" "&amp;A2&amp;".","In "&amp;B2&amp;", absenteeism was not significantly higher than expected among workers in"&amp;" "&amp;A2&amp;".")</f>
        <v>In Oct, absenteeism was not significantly higher than expected among workers in Management, Business, and Financial Occupations.</v>
      </c>
    </row>
    <row r="3" spans="1:9" x14ac:dyDescent="0.25">
      <c r="A3" t="s">
        <v>45</v>
      </c>
      <c r="B3" t="s">
        <v>1</v>
      </c>
      <c r="C3">
        <v>1.8763000000000001</v>
      </c>
      <c r="D3">
        <v>1.5267999999999999</v>
      </c>
      <c r="E3">
        <v>2.2256999999999998</v>
      </c>
      <c r="F3">
        <v>1.4824999999999999</v>
      </c>
      <c r="G3">
        <v>1.3447</v>
      </c>
      <c r="H3">
        <v>1.6204000000000001</v>
      </c>
      <c r="I3" t="str">
        <f t="shared" si="0"/>
        <v>In Nov, absenteeism was not significantly higher than expected among workers in Management, Business, and Financial Occupations.</v>
      </c>
    </row>
    <row r="4" spans="1:9" x14ac:dyDescent="0.25">
      <c r="A4" t="s">
        <v>45</v>
      </c>
      <c r="B4" t="s">
        <v>2</v>
      </c>
      <c r="C4">
        <v>1.8884000000000001</v>
      </c>
      <c r="D4">
        <v>1.5802</v>
      </c>
      <c r="E4">
        <v>2.1964999999999999</v>
      </c>
      <c r="F4">
        <v>1.7965</v>
      </c>
      <c r="G4">
        <v>1.6238999999999999</v>
      </c>
      <c r="H4">
        <v>1.9692000000000001</v>
      </c>
      <c r="I4" t="str">
        <f t="shared" si="0"/>
        <v>In Dec, absenteeism was not significantly higher than expected among workers in Management, Business, and Financial Occupations.</v>
      </c>
    </row>
    <row r="5" spans="1:9" x14ac:dyDescent="0.25">
      <c r="A5" t="s">
        <v>45</v>
      </c>
      <c r="B5" t="s">
        <v>3</v>
      </c>
      <c r="C5">
        <v>2.2538999999999998</v>
      </c>
      <c r="D5">
        <v>1.8842000000000001</v>
      </c>
      <c r="E5">
        <v>2.6236000000000002</v>
      </c>
      <c r="F5">
        <v>2.2124000000000001</v>
      </c>
      <c r="G5">
        <v>1.9910000000000001</v>
      </c>
      <c r="H5">
        <v>2.4338000000000002</v>
      </c>
      <c r="I5" t="str">
        <f t="shared" si="0"/>
        <v>In Jan, absenteeism was not significantly higher than expected among workers in Management, Business, and Financial Occupations.</v>
      </c>
    </row>
    <row r="6" spans="1:9" x14ac:dyDescent="0.25">
      <c r="A6" t="s">
        <v>45</v>
      </c>
      <c r="B6" t="s">
        <v>4</v>
      </c>
      <c r="C6">
        <v>2.06</v>
      </c>
      <c r="D6">
        <v>1.7085999999999999</v>
      </c>
      <c r="E6">
        <v>2.4114</v>
      </c>
      <c r="F6">
        <v>1.7094</v>
      </c>
      <c r="G6">
        <v>1.5874999999999999</v>
      </c>
      <c r="H6">
        <v>1.8311999999999999</v>
      </c>
      <c r="I6" t="str">
        <f t="shared" si="0"/>
        <v>In Feb, absenteeism was not significantly higher than expected among workers in Management, Business, and Financial Occupations.</v>
      </c>
    </row>
    <row r="7" spans="1:9" x14ac:dyDescent="0.25">
      <c r="A7" t="s">
        <v>45</v>
      </c>
      <c r="B7" t="s">
        <v>5</v>
      </c>
      <c r="F7">
        <v>1.5794999999999999</v>
      </c>
      <c r="G7">
        <v>1.4498</v>
      </c>
      <c r="H7">
        <v>1.7092000000000001</v>
      </c>
    </row>
    <row r="8" spans="1:9" x14ac:dyDescent="0.25">
      <c r="A8" t="s">
        <v>45</v>
      </c>
      <c r="B8" t="s">
        <v>6</v>
      </c>
      <c r="F8">
        <v>1.3768</v>
      </c>
      <c r="G8">
        <v>1.236</v>
      </c>
      <c r="H8">
        <v>1.5176000000000001</v>
      </c>
    </row>
    <row r="9" spans="1:9" x14ac:dyDescent="0.25">
      <c r="A9" t="s">
        <v>45</v>
      </c>
      <c r="B9" t="s">
        <v>7</v>
      </c>
      <c r="F9">
        <v>1.3308</v>
      </c>
      <c r="G9">
        <v>1.2057</v>
      </c>
      <c r="H9">
        <v>1.456</v>
      </c>
    </row>
    <row r="10" spans="1:9" x14ac:dyDescent="0.25">
      <c r="A10" t="s">
        <v>45</v>
      </c>
      <c r="B10" t="s">
        <v>8</v>
      </c>
      <c r="F10">
        <v>1.2591000000000001</v>
      </c>
      <c r="G10">
        <v>1.1221000000000001</v>
      </c>
      <c r="H10">
        <v>1.3960999999999999</v>
      </c>
    </row>
    <row r="11" spans="1:9" x14ac:dyDescent="0.25">
      <c r="A11" t="s">
        <v>45</v>
      </c>
      <c r="B11" t="s">
        <v>9</v>
      </c>
      <c r="F11">
        <v>1.2516</v>
      </c>
      <c r="G11">
        <v>1.1284000000000001</v>
      </c>
      <c r="H11">
        <v>1.3748</v>
      </c>
    </row>
    <row r="12" spans="1:9" x14ac:dyDescent="0.25">
      <c r="A12" t="s">
        <v>45</v>
      </c>
      <c r="B12" t="s">
        <v>10</v>
      </c>
      <c r="F12">
        <v>1.3807</v>
      </c>
      <c r="G12">
        <v>1.2347999999999999</v>
      </c>
      <c r="H12">
        <v>1.5266999999999999</v>
      </c>
    </row>
    <row r="13" spans="1:9" x14ac:dyDescent="0.25">
      <c r="A13" t="s">
        <v>45</v>
      </c>
      <c r="B13" t="s">
        <v>11</v>
      </c>
      <c r="F13">
        <v>1.4004000000000001</v>
      </c>
      <c r="G13">
        <v>1.252</v>
      </c>
      <c r="H13">
        <v>1.5487</v>
      </c>
    </row>
    <row r="14" spans="1:9" x14ac:dyDescent="0.25">
      <c r="A14" t="s">
        <v>46</v>
      </c>
      <c r="B14" t="s">
        <v>0</v>
      </c>
      <c r="C14">
        <v>2.0215999999999998</v>
      </c>
      <c r="D14">
        <v>1.6169</v>
      </c>
      <c r="E14">
        <v>2.4262999999999999</v>
      </c>
      <c r="F14">
        <v>1.7766999999999999</v>
      </c>
      <c r="G14">
        <v>1.6484000000000001</v>
      </c>
      <c r="H14">
        <v>1.9051</v>
      </c>
      <c r="I14" t="str">
        <f t="shared" si="0"/>
        <v>In Oct, absenteeism was not significantly higher than expected among workers in Professional and Related Occupations.</v>
      </c>
    </row>
    <row r="15" spans="1:9" x14ac:dyDescent="0.25">
      <c r="A15" t="s">
        <v>46</v>
      </c>
      <c r="B15" t="s">
        <v>1</v>
      </c>
      <c r="C15">
        <v>2.1892999999999998</v>
      </c>
      <c r="D15">
        <v>1.9367000000000001</v>
      </c>
      <c r="E15">
        <v>2.4419</v>
      </c>
      <c r="F15">
        <v>2.0760999999999998</v>
      </c>
      <c r="G15">
        <v>1.9446000000000001</v>
      </c>
      <c r="H15">
        <v>2.2077</v>
      </c>
      <c r="I15" t="str">
        <f t="shared" si="0"/>
        <v>In Nov, absenteeism was not significantly higher than expected among workers in Professional and Related Occupations.</v>
      </c>
    </row>
    <row r="16" spans="1:9" x14ac:dyDescent="0.25">
      <c r="A16" t="s">
        <v>46</v>
      </c>
      <c r="B16" t="s">
        <v>2</v>
      </c>
      <c r="C16">
        <v>2.5072000000000001</v>
      </c>
      <c r="D16">
        <v>2.1105</v>
      </c>
      <c r="E16">
        <v>2.9039000000000001</v>
      </c>
      <c r="F16">
        <v>2.5476999999999999</v>
      </c>
      <c r="G16">
        <v>2.3595000000000002</v>
      </c>
      <c r="H16">
        <v>2.7359</v>
      </c>
      <c r="I16" t="str">
        <f t="shared" si="0"/>
        <v>In Dec, absenteeism was not significantly higher than expected among workers in Professional and Related Occupations.</v>
      </c>
    </row>
    <row r="17" spans="1:9" x14ac:dyDescent="0.25">
      <c r="A17" t="s">
        <v>46</v>
      </c>
      <c r="B17" t="s">
        <v>3</v>
      </c>
      <c r="C17">
        <v>3.0209000000000001</v>
      </c>
      <c r="D17">
        <v>2.6505999999999998</v>
      </c>
      <c r="E17">
        <v>3.3912</v>
      </c>
      <c r="F17">
        <v>2.6461999999999999</v>
      </c>
      <c r="G17">
        <v>2.4899</v>
      </c>
      <c r="H17">
        <v>2.8025000000000002</v>
      </c>
      <c r="I17" t="str">
        <f t="shared" si="0"/>
        <v>In Jan, absenteeism was not significantly higher than expected among workers in Professional and Related Occupations.</v>
      </c>
    </row>
    <row r="18" spans="1:9" x14ac:dyDescent="0.25">
      <c r="A18" t="s">
        <v>46</v>
      </c>
      <c r="B18" t="s">
        <v>4</v>
      </c>
      <c r="C18">
        <v>2.9857</v>
      </c>
      <c r="D18">
        <v>2.5844</v>
      </c>
      <c r="E18">
        <v>3.3868999999999998</v>
      </c>
      <c r="F18">
        <v>2.3188</v>
      </c>
      <c r="G18">
        <v>2.1461999999999999</v>
      </c>
      <c r="H18">
        <v>2.4912999999999998</v>
      </c>
      <c r="I18" t="str">
        <f t="shared" si="0"/>
        <v>In Feb, absenteeism was significantly higher than expected among workers in Professional and Related Occupations.</v>
      </c>
    </row>
    <row r="19" spans="1:9" x14ac:dyDescent="0.25">
      <c r="A19" t="s">
        <v>46</v>
      </c>
      <c r="B19" t="s">
        <v>5</v>
      </c>
      <c r="F19">
        <v>2.1057000000000001</v>
      </c>
      <c r="G19">
        <v>1.958</v>
      </c>
      <c r="H19">
        <v>2.2534000000000001</v>
      </c>
    </row>
    <row r="20" spans="1:9" x14ac:dyDescent="0.25">
      <c r="A20" t="s">
        <v>46</v>
      </c>
      <c r="B20" t="s">
        <v>6</v>
      </c>
      <c r="F20">
        <v>1.8693</v>
      </c>
      <c r="G20">
        <v>1.7282999999999999</v>
      </c>
      <c r="H20">
        <v>2.0103</v>
      </c>
    </row>
    <row r="21" spans="1:9" x14ac:dyDescent="0.25">
      <c r="A21" t="s">
        <v>46</v>
      </c>
      <c r="B21" t="s">
        <v>7</v>
      </c>
      <c r="F21">
        <v>1.8472999999999999</v>
      </c>
      <c r="G21">
        <v>1.7270000000000001</v>
      </c>
      <c r="H21">
        <v>1.9676</v>
      </c>
    </row>
    <row r="22" spans="1:9" x14ac:dyDescent="0.25">
      <c r="A22" t="s">
        <v>46</v>
      </c>
      <c r="B22" t="s">
        <v>8</v>
      </c>
      <c r="F22">
        <v>1.3543000000000001</v>
      </c>
      <c r="G22">
        <v>1.2383999999999999</v>
      </c>
      <c r="H22">
        <v>1.4701</v>
      </c>
    </row>
    <row r="23" spans="1:9" x14ac:dyDescent="0.25">
      <c r="A23" t="s">
        <v>46</v>
      </c>
      <c r="B23" t="s">
        <v>9</v>
      </c>
      <c r="F23">
        <v>1.5056</v>
      </c>
      <c r="G23">
        <v>1.3707</v>
      </c>
      <c r="H23">
        <v>1.6405000000000001</v>
      </c>
    </row>
    <row r="24" spans="1:9" x14ac:dyDescent="0.25">
      <c r="A24" t="s">
        <v>46</v>
      </c>
      <c r="B24" t="s">
        <v>10</v>
      </c>
      <c r="F24">
        <v>1.7436</v>
      </c>
      <c r="G24">
        <v>1.6296999999999999</v>
      </c>
      <c r="H24">
        <v>1.8573999999999999</v>
      </c>
    </row>
    <row r="25" spans="1:9" x14ac:dyDescent="0.25">
      <c r="A25" t="s">
        <v>46</v>
      </c>
      <c r="B25" t="s">
        <v>11</v>
      </c>
      <c r="F25">
        <v>2.0127999999999999</v>
      </c>
      <c r="G25">
        <v>1.8712</v>
      </c>
      <c r="H25">
        <v>2.1543000000000001</v>
      </c>
    </row>
    <row r="26" spans="1:9" x14ac:dyDescent="0.25">
      <c r="A26" t="s">
        <v>47</v>
      </c>
      <c r="B26" t="s">
        <v>0</v>
      </c>
      <c r="C26">
        <v>2.7723</v>
      </c>
      <c r="D26">
        <v>2.2008000000000001</v>
      </c>
      <c r="E26">
        <v>3.3437999999999999</v>
      </c>
      <c r="F26">
        <v>2.7612000000000001</v>
      </c>
      <c r="G26">
        <v>2.5291999999999999</v>
      </c>
      <c r="H26">
        <v>2.9933000000000001</v>
      </c>
      <c r="I26" t="str">
        <f t="shared" si="0"/>
        <v>In Oct, absenteeism was not significantly higher than expected among workers in Service Occupations.</v>
      </c>
    </row>
    <row r="27" spans="1:9" x14ac:dyDescent="0.25">
      <c r="A27" t="s">
        <v>47</v>
      </c>
      <c r="B27" t="s">
        <v>1</v>
      </c>
      <c r="C27">
        <v>2.4157000000000002</v>
      </c>
      <c r="D27">
        <v>1.9551000000000001</v>
      </c>
      <c r="E27">
        <v>2.8763000000000001</v>
      </c>
      <c r="F27">
        <v>2.9889999999999999</v>
      </c>
      <c r="G27">
        <v>2.7602000000000002</v>
      </c>
      <c r="H27">
        <v>3.2178</v>
      </c>
      <c r="I27" t="str">
        <f t="shared" si="0"/>
        <v>In Nov, absenteeism was not significantly higher than expected among workers in Service Occupations.</v>
      </c>
    </row>
    <row r="28" spans="1:9" x14ac:dyDescent="0.25">
      <c r="A28" t="s">
        <v>47</v>
      </c>
      <c r="B28" t="s">
        <v>2</v>
      </c>
      <c r="C28">
        <v>3.0400999999999998</v>
      </c>
      <c r="D28">
        <v>2.4643000000000002</v>
      </c>
      <c r="E28">
        <v>3.6158999999999999</v>
      </c>
      <c r="F28">
        <v>3.5434000000000001</v>
      </c>
      <c r="G28">
        <v>3.2086999999999999</v>
      </c>
      <c r="H28">
        <v>3.8782000000000001</v>
      </c>
      <c r="I28" t="str">
        <f t="shared" si="0"/>
        <v>In Dec, absenteeism was not significantly higher than expected among workers in Service Occupations.</v>
      </c>
    </row>
    <row r="29" spans="1:9" x14ac:dyDescent="0.25">
      <c r="A29" t="s">
        <v>47</v>
      </c>
      <c r="B29" t="s">
        <v>3</v>
      </c>
      <c r="C29">
        <v>3.0960999999999999</v>
      </c>
      <c r="D29">
        <v>2.5661</v>
      </c>
      <c r="E29">
        <v>3.6261999999999999</v>
      </c>
      <c r="F29">
        <v>4.0678000000000001</v>
      </c>
      <c r="G29">
        <v>3.7622</v>
      </c>
      <c r="H29">
        <v>4.3734000000000002</v>
      </c>
      <c r="I29" t="str">
        <f t="shared" si="0"/>
        <v>In Jan, absenteeism was not significantly higher than expected among workers in Service Occupations.</v>
      </c>
    </row>
    <row r="30" spans="1:9" x14ac:dyDescent="0.25">
      <c r="A30" t="s">
        <v>47</v>
      </c>
      <c r="B30" t="s">
        <v>4</v>
      </c>
      <c r="C30">
        <v>3.7166000000000001</v>
      </c>
      <c r="D30">
        <v>3.1360000000000001</v>
      </c>
      <c r="E30">
        <v>4.2972999999999999</v>
      </c>
      <c r="F30">
        <v>2.9887000000000001</v>
      </c>
      <c r="G30">
        <v>2.6484999999999999</v>
      </c>
      <c r="H30">
        <v>3.3288000000000002</v>
      </c>
      <c r="I30" t="str">
        <f t="shared" si="0"/>
        <v>In Feb, absenteeism was not significantly higher than expected among workers in Service Occupations.</v>
      </c>
    </row>
    <row r="31" spans="1:9" x14ac:dyDescent="0.25">
      <c r="A31" t="s">
        <v>47</v>
      </c>
      <c r="B31" t="s">
        <v>5</v>
      </c>
      <c r="F31">
        <v>2.8515999999999999</v>
      </c>
      <c r="G31">
        <v>2.6242000000000001</v>
      </c>
      <c r="H31">
        <v>3.0790999999999999</v>
      </c>
    </row>
    <row r="32" spans="1:9" x14ac:dyDescent="0.25">
      <c r="A32" t="s">
        <v>47</v>
      </c>
      <c r="B32" t="s">
        <v>6</v>
      </c>
      <c r="F32">
        <v>3.0413999999999999</v>
      </c>
      <c r="G32">
        <v>2.8127</v>
      </c>
      <c r="H32">
        <v>3.2702</v>
      </c>
    </row>
    <row r="33" spans="1:9" x14ac:dyDescent="0.25">
      <c r="A33" t="s">
        <v>47</v>
      </c>
      <c r="B33" t="s">
        <v>7</v>
      </c>
      <c r="F33">
        <v>2.7006999999999999</v>
      </c>
      <c r="G33">
        <v>2.3980000000000001</v>
      </c>
      <c r="H33">
        <v>3.0034000000000001</v>
      </c>
    </row>
    <row r="34" spans="1:9" x14ac:dyDescent="0.25">
      <c r="A34" t="s">
        <v>47</v>
      </c>
      <c r="B34" t="s">
        <v>8</v>
      </c>
      <c r="F34">
        <v>2.3043999999999998</v>
      </c>
      <c r="G34">
        <v>2.0922000000000001</v>
      </c>
      <c r="H34">
        <v>2.5165000000000002</v>
      </c>
    </row>
    <row r="35" spans="1:9" x14ac:dyDescent="0.25">
      <c r="A35" t="s">
        <v>47</v>
      </c>
      <c r="B35" t="s">
        <v>9</v>
      </c>
      <c r="F35">
        <v>2.7938000000000001</v>
      </c>
      <c r="G35">
        <v>2.5969000000000002</v>
      </c>
      <c r="H35">
        <v>2.9908000000000001</v>
      </c>
    </row>
    <row r="36" spans="1:9" x14ac:dyDescent="0.25">
      <c r="A36" t="s">
        <v>47</v>
      </c>
      <c r="B36" t="s">
        <v>10</v>
      </c>
      <c r="F36">
        <v>2.6089000000000002</v>
      </c>
      <c r="G36">
        <v>2.4251999999999998</v>
      </c>
      <c r="H36">
        <v>2.7926000000000002</v>
      </c>
    </row>
    <row r="37" spans="1:9" x14ac:dyDescent="0.25">
      <c r="A37" t="s">
        <v>47</v>
      </c>
      <c r="B37" t="s">
        <v>11</v>
      </c>
      <c r="F37">
        <v>2.7090999999999998</v>
      </c>
      <c r="G37">
        <v>2.5028000000000001</v>
      </c>
      <c r="H37">
        <v>2.9154</v>
      </c>
    </row>
    <row r="38" spans="1:9" x14ac:dyDescent="0.25">
      <c r="A38" t="s">
        <v>48</v>
      </c>
      <c r="B38" t="s">
        <v>0</v>
      </c>
      <c r="C38">
        <v>1.8594999999999999</v>
      </c>
      <c r="D38">
        <v>1.4280999999999999</v>
      </c>
      <c r="E38">
        <v>2.2909000000000002</v>
      </c>
      <c r="F38">
        <v>1.9634</v>
      </c>
      <c r="G38">
        <v>1.7434000000000001</v>
      </c>
      <c r="H38">
        <v>2.1833999999999998</v>
      </c>
      <c r="I38" t="str">
        <f t="shared" si="0"/>
        <v>In Oct, absenteeism was not significantly higher than expected among workers in Sales and Related Occupations.</v>
      </c>
    </row>
    <row r="39" spans="1:9" x14ac:dyDescent="0.25">
      <c r="A39" t="s">
        <v>48</v>
      </c>
      <c r="B39" t="s">
        <v>1</v>
      </c>
      <c r="C39">
        <v>2.5480999999999998</v>
      </c>
      <c r="D39">
        <v>1.9641999999999999</v>
      </c>
      <c r="E39">
        <v>3.1318999999999999</v>
      </c>
      <c r="F39">
        <v>2.1518999999999999</v>
      </c>
      <c r="G39">
        <v>1.8096000000000001</v>
      </c>
      <c r="H39">
        <v>2.4943</v>
      </c>
      <c r="I39" t="str">
        <f t="shared" si="0"/>
        <v>In Nov, absenteeism was not significantly higher than expected among workers in Sales and Related Occupations.</v>
      </c>
    </row>
    <row r="40" spans="1:9" x14ac:dyDescent="0.25">
      <c r="A40" t="s">
        <v>48</v>
      </c>
      <c r="B40" t="s">
        <v>2</v>
      </c>
      <c r="C40">
        <v>2.2328999999999999</v>
      </c>
      <c r="D40">
        <v>1.7074</v>
      </c>
      <c r="E40">
        <v>2.7583000000000002</v>
      </c>
      <c r="F40">
        <v>2.5091000000000001</v>
      </c>
      <c r="G40">
        <v>2.2570999999999999</v>
      </c>
      <c r="H40">
        <v>2.7610999999999999</v>
      </c>
      <c r="I40" t="str">
        <f t="shared" si="0"/>
        <v>In Dec, absenteeism was not significantly higher than expected among workers in Sales and Related Occupations.</v>
      </c>
    </row>
    <row r="41" spans="1:9" x14ac:dyDescent="0.25">
      <c r="A41" t="s">
        <v>48</v>
      </c>
      <c r="B41" t="s">
        <v>3</v>
      </c>
      <c r="C41">
        <v>2.9792999999999998</v>
      </c>
      <c r="D41">
        <v>2.2873000000000001</v>
      </c>
      <c r="E41">
        <v>3.6713</v>
      </c>
      <c r="F41">
        <v>2.8978999999999999</v>
      </c>
      <c r="G41">
        <v>2.6053000000000002</v>
      </c>
      <c r="H41">
        <v>3.1903999999999999</v>
      </c>
      <c r="I41" t="str">
        <f t="shared" si="0"/>
        <v>In Jan, absenteeism was not significantly higher than expected among workers in Sales and Related Occupations.</v>
      </c>
    </row>
    <row r="42" spans="1:9" x14ac:dyDescent="0.25">
      <c r="A42" t="s">
        <v>48</v>
      </c>
      <c r="B42" t="s">
        <v>4</v>
      </c>
      <c r="C42">
        <v>2.7227000000000001</v>
      </c>
      <c r="D42">
        <v>2.1945999999999999</v>
      </c>
      <c r="E42">
        <v>3.2507999999999999</v>
      </c>
      <c r="F42">
        <v>2.1048</v>
      </c>
      <c r="G42">
        <v>1.7977000000000001</v>
      </c>
      <c r="H42">
        <v>2.4119000000000002</v>
      </c>
      <c r="I42" t="str">
        <f t="shared" si="0"/>
        <v>In Feb, absenteeism was not significantly higher than expected among workers in Sales and Related Occupations.</v>
      </c>
    </row>
    <row r="43" spans="1:9" x14ac:dyDescent="0.25">
      <c r="A43" t="s">
        <v>48</v>
      </c>
      <c r="B43" t="s">
        <v>5</v>
      </c>
      <c r="F43">
        <v>2.2010999999999998</v>
      </c>
      <c r="G43">
        <v>1.9225000000000001</v>
      </c>
      <c r="H43">
        <v>2.4796</v>
      </c>
    </row>
    <row r="44" spans="1:9" x14ac:dyDescent="0.25">
      <c r="A44" t="s">
        <v>48</v>
      </c>
      <c r="B44" t="s">
        <v>6</v>
      </c>
      <c r="F44">
        <v>1.9933000000000001</v>
      </c>
      <c r="G44">
        <v>1.659</v>
      </c>
      <c r="H44">
        <v>2.3275999999999999</v>
      </c>
    </row>
    <row r="45" spans="1:9" x14ac:dyDescent="0.25">
      <c r="A45" t="s">
        <v>48</v>
      </c>
      <c r="B45" t="s">
        <v>7</v>
      </c>
      <c r="F45">
        <v>1.8160000000000001</v>
      </c>
      <c r="G45">
        <v>1.4882</v>
      </c>
      <c r="H45">
        <v>2.1436999999999999</v>
      </c>
    </row>
    <row r="46" spans="1:9" x14ac:dyDescent="0.25">
      <c r="A46" t="s">
        <v>48</v>
      </c>
      <c r="B46" t="s">
        <v>8</v>
      </c>
      <c r="F46">
        <v>1.6060000000000001</v>
      </c>
      <c r="G46">
        <v>1.3546</v>
      </c>
      <c r="H46">
        <v>1.8574999999999999</v>
      </c>
    </row>
    <row r="47" spans="1:9" x14ac:dyDescent="0.25">
      <c r="A47" t="s">
        <v>48</v>
      </c>
      <c r="B47" t="s">
        <v>9</v>
      </c>
      <c r="F47">
        <v>2.0325000000000002</v>
      </c>
      <c r="G47">
        <v>1.7668999999999999</v>
      </c>
      <c r="H47">
        <v>2.298</v>
      </c>
    </row>
    <row r="48" spans="1:9" x14ac:dyDescent="0.25">
      <c r="A48" t="s">
        <v>48</v>
      </c>
      <c r="B48" t="s">
        <v>10</v>
      </c>
      <c r="F48">
        <v>1.8304</v>
      </c>
      <c r="G48">
        <v>1.5636000000000001</v>
      </c>
      <c r="H48">
        <v>2.0973000000000002</v>
      </c>
    </row>
    <row r="49" spans="1:9" x14ac:dyDescent="0.25">
      <c r="A49" t="s">
        <v>48</v>
      </c>
      <c r="B49" t="s">
        <v>11</v>
      </c>
      <c r="F49">
        <v>1.9721</v>
      </c>
      <c r="G49">
        <v>1.7762</v>
      </c>
      <c r="H49">
        <v>2.1680999999999999</v>
      </c>
    </row>
    <row r="50" spans="1:9" x14ac:dyDescent="0.25">
      <c r="A50" t="s">
        <v>49</v>
      </c>
      <c r="B50" t="s">
        <v>0</v>
      </c>
      <c r="C50">
        <v>3.0914999999999999</v>
      </c>
      <c r="D50">
        <v>2.2393999999999998</v>
      </c>
      <c r="E50">
        <v>3.9436</v>
      </c>
      <c r="F50">
        <v>2.5703</v>
      </c>
      <c r="G50">
        <v>2.3334000000000001</v>
      </c>
      <c r="H50">
        <v>2.8073000000000001</v>
      </c>
      <c r="I50" t="str">
        <f t="shared" si="0"/>
        <v>In Oct, absenteeism was not significantly higher than expected among workers in Office and Administrative Support Occupations.</v>
      </c>
    </row>
    <row r="51" spans="1:9" x14ac:dyDescent="0.25">
      <c r="A51" t="s">
        <v>49</v>
      </c>
      <c r="B51" t="s">
        <v>1</v>
      </c>
      <c r="C51">
        <v>3.4396</v>
      </c>
      <c r="D51">
        <v>2.8754</v>
      </c>
      <c r="E51">
        <v>4.0038</v>
      </c>
      <c r="F51">
        <v>2.6172</v>
      </c>
      <c r="G51">
        <v>2.4258000000000002</v>
      </c>
      <c r="H51">
        <v>2.8085</v>
      </c>
      <c r="I51" t="str">
        <f t="shared" si="0"/>
        <v>In Nov, absenteeism was significantly higher than expected among workers in Office and Administrative Support Occupations.</v>
      </c>
    </row>
    <row r="52" spans="1:9" x14ac:dyDescent="0.25">
      <c r="A52" t="s">
        <v>49</v>
      </c>
      <c r="B52" t="s">
        <v>2</v>
      </c>
      <c r="C52">
        <v>3.2970000000000002</v>
      </c>
      <c r="D52">
        <v>2.6920999999999999</v>
      </c>
      <c r="E52">
        <v>3.9018999999999999</v>
      </c>
      <c r="F52">
        <v>3.3795999999999999</v>
      </c>
      <c r="G52">
        <v>3.1217000000000001</v>
      </c>
      <c r="H52">
        <v>3.6374</v>
      </c>
      <c r="I52" t="str">
        <f t="shared" si="0"/>
        <v>In Dec, absenteeism was not significantly higher than expected among workers in Office and Administrative Support Occupations.</v>
      </c>
    </row>
    <row r="53" spans="1:9" x14ac:dyDescent="0.25">
      <c r="A53" t="s">
        <v>49</v>
      </c>
      <c r="B53" t="s">
        <v>3</v>
      </c>
      <c r="C53">
        <v>3.6366999999999998</v>
      </c>
      <c r="D53">
        <v>2.9832000000000001</v>
      </c>
      <c r="E53">
        <v>4.2900999999999998</v>
      </c>
      <c r="F53">
        <v>3.6396000000000002</v>
      </c>
      <c r="G53">
        <v>3.3740000000000001</v>
      </c>
      <c r="H53">
        <v>3.9051999999999998</v>
      </c>
      <c r="I53" t="str">
        <f t="shared" si="0"/>
        <v>In Jan, absenteeism was not significantly higher than expected among workers in Office and Administrative Support Occupations.</v>
      </c>
    </row>
    <row r="54" spans="1:9" x14ac:dyDescent="0.25">
      <c r="A54" t="s">
        <v>49</v>
      </c>
      <c r="B54" t="s">
        <v>4</v>
      </c>
      <c r="C54">
        <v>3.5842000000000001</v>
      </c>
      <c r="D54">
        <v>2.7671999999999999</v>
      </c>
      <c r="E54">
        <v>4.4013</v>
      </c>
      <c r="F54">
        <v>2.7201</v>
      </c>
      <c r="G54">
        <v>2.4762</v>
      </c>
      <c r="H54">
        <v>2.9639000000000002</v>
      </c>
      <c r="I54" t="str">
        <f t="shared" si="0"/>
        <v>In Feb, absenteeism was not significantly higher than expected among workers in Office and Administrative Support Occupations.</v>
      </c>
    </row>
    <row r="55" spans="1:9" x14ac:dyDescent="0.25">
      <c r="A55" t="s">
        <v>49</v>
      </c>
      <c r="B55" t="s">
        <v>5</v>
      </c>
      <c r="F55">
        <v>2.7873999999999999</v>
      </c>
      <c r="G55">
        <v>2.5625</v>
      </c>
      <c r="H55">
        <v>3.0123000000000002</v>
      </c>
    </row>
    <row r="56" spans="1:9" x14ac:dyDescent="0.25">
      <c r="A56" t="s">
        <v>49</v>
      </c>
      <c r="B56" t="s">
        <v>6</v>
      </c>
      <c r="F56">
        <v>2.7347000000000001</v>
      </c>
      <c r="G56">
        <v>2.4769000000000001</v>
      </c>
      <c r="H56">
        <v>2.9923999999999999</v>
      </c>
    </row>
    <row r="57" spans="1:9" x14ac:dyDescent="0.25">
      <c r="A57" t="s">
        <v>49</v>
      </c>
      <c r="B57" t="s">
        <v>7</v>
      </c>
      <c r="F57">
        <v>2.6093999999999999</v>
      </c>
      <c r="G57">
        <v>2.323</v>
      </c>
      <c r="H57">
        <v>2.8957999999999999</v>
      </c>
    </row>
    <row r="58" spans="1:9" x14ac:dyDescent="0.25">
      <c r="A58" t="s">
        <v>49</v>
      </c>
      <c r="B58" t="s">
        <v>8</v>
      </c>
      <c r="F58">
        <v>2.0320999999999998</v>
      </c>
      <c r="G58">
        <v>1.7992999999999999</v>
      </c>
      <c r="H58">
        <v>2.2648999999999999</v>
      </c>
    </row>
    <row r="59" spans="1:9" x14ac:dyDescent="0.25">
      <c r="A59" t="s">
        <v>49</v>
      </c>
      <c r="B59" t="s">
        <v>9</v>
      </c>
      <c r="F59">
        <v>2.3277999999999999</v>
      </c>
      <c r="G59">
        <v>2.1173000000000002</v>
      </c>
      <c r="H59">
        <v>2.5383</v>
      </c>
    </row>
    <row r="60" spans="1:9" x14ac:dyDescent="0.25">
      <c r="A60" t="s">
        <v>49</v>
      </c>
      <c r="B60" t="s">
        <v>10</v>
      </c>
      <c r="F60">
        <v>2.5989</v>
      </c>
      <c r="G60">
        <v>2.3136000000000001</v>
      </c>
      <c r="H60">
        <v>2.8841000000000001</v>
      </c>
    </row>
    <row r="61" spans="1:9" x14ac:dyDescent="0.25">
      <c r="A61" t="s">
        <v>49</v>
      </c>
      <c r="B61" t="s">
        <v>11</v>
      </c>
      <c r="F61">
        <v>2.5832000000000002</v>
      </c>
      <c r="G61">
        <v>2.3294999999999999</v>
      </c>
      <c r="H61">
        <v>2.8368000000000002</v>
      </c>
    </row>
    <row r="62" spans="1:9" x14ac:dyDescent="0.25">
      <c r="A62" t="s">
        <v>50</v>
      </c>
      <c r="B62" t="s">
        <v>0</v>
      </c>
      <c r="C62">
        <v>0.37919999999999998</v>
      </c>
      <c r="D62">
        <v>0</v>
      </c>
      <c r="E62">
        <v>0.92800000000000005</v>
      </c>
      <c r="F62">
        <v>1.6189</v>
      </c>
      <c r="G62">
        <v>1.0666</v>
      </c>
      <c r="H62">
        <v>2.1713</v>
      </c>
      <c r="I62" t="str">
        <f t="shared" si="0"/>
        <v>In Oct, absenteeism was not significantly higher than expected among workers in Farming, Fishing, and Forestry Occupations.</v>
      </c>
    </row>
    <row r="63" spans="1:9" x14ac:dyDescent="0.25">
      <c r="A63" t="s">
        <v>50</v>
      </c>
      <c r="B63" t="s">
        <v>1</v>
      </c>
      <c r="C63">
        <v>1.8580000000000001</v>
      </c>
      <c r="D63">
        <v>0</v>
      </c>
      <c r="E63">
        <v>3.9340999999999999</v>
      </c>
      <c r="F63">
        <v>1.7622</v>
      </c>
      <c r="G63">
        <v>1.1725000000000001</v>
      </c>
      <c r="H63">
        <v>2.3519000000000001</v>
      </c>
      <c r="I63" t="str">
        <f t="shared" si="0"/>
        <v>In Nov, absenteeism was not significantly higher than expected among workers in Farming, Fishing, and Forestry Occupations.</v>
      </c>
    </row>
    <row r="64" spans="1:9" x14ac:dyDescent="0.25">
      <c r="A64" t="s">
        <v>50</v>
      </c>
      <c r="B64" t="s">
        <v>2</v>
      </c>
      <c r="C64">
        <v>2.1030000000000002</v>
      </c>
      <c r="D64">
        <v>4.4900000000000002E-2</v>
      </c>
      <c r="E64">
        <v>4.1609999999999996</v>
      </c>
      <c r="F64">
        <v>2.0857999999999999</v>
      </c>
      <c r="G64">
        <v>1.1487000000000001</v>
      </c>
      <c r="H64">
        <v>3.0228000000000002</v>
      </c>
      <c r="I64" t="str">
        <f t="shared" si="0"/>
        <v>In Dec, absenteeism was not significantly higher than expected among workers in Farming, Fishing, and Forestry Occupations.</v>
      </c>
    </row>
    <row r="65" spans="1:9" x14ac:dyDescent="0.25">
      <c r="A65" t="s">
        <v>50</v>
      </c>
      <c r="B65" t="s">
        <v>3</v>
      </c>
      <c r="C65">
        <v>3.78</v>
      </c>
      <c r="D65">
        <v>0.5857</v>
      </c>
      <c r="E65">
        <v>6.9744000000000002</v>
      </c>
      <c r="F65">
        <v>2.9076</v>
      </c>
      <c r="G65">
        <v>1.9864999999999999</v>
      </c>
      <c r="H65">
        <v>3.8287</v>
      </c>
      <c r="I65" t="str">
        <f t="shared" si="0"/>
        <v>In Jan, absenteeism was not significantly higher than expected among workers in Farming, Fishing, and Forestry Occupations.</v>
      </c>
    </row>
    <row r="66" spans="1:9" x14ac:dyDescent="0.25">
      <c r="A66" t="s">
        <v>50</v>
      </c>
      <c r="B66" t="s">
        <v>4</v>
      </c>
      <c r="C66">
        <v>4.2538</v>
      </c>
      <c r="D66">
        <v>0.83</v>
      </c>
      <c r="E66">
        <v>7.6776</v>
      </c>
      <c r="F66">
        <v>2.4897999999999998</v>
      </c>
      <c r="G66">
        <v>1.6002000000000001</v>
      </c>
      <c r="H66">
        <v>3.3794</v>
      </c>
      <c r="I66" t="str">
        <f t="shared" si="0"/>
        <v>In Feb, absenteeism was not significantly higher than expected among workers in Farming, Fishing, and Forestry Occupations.</v>
      </c>
    </row>
    <row r="67" spans="1:9" x14ac:dyDescent="0.25">
      <c r="A67" t="s">
        <v>50</v>
      </c>
      <c r="B67" t="s">
        <v>5</v>
      </c>
      <c r="F67">
        <v>2.1709000000000001</v>
      </c>
      <c r="G67">
        <v>1.5564</v>
      </c>
      <c r="H67">
        <v>2.7852999999999999</v>
      </c>
    </row>
    <row r="68" spans="1:9" x14ac:dyDescent="0.25">
      <c r="A68" t="s">
        <v>50</v>
      </c>
      <c r="B68" t="s">
        <v>6</v>
      </c>
      <c r="F68">
        <v>1.7755000000000001</v>
      </c>
      <c r="G68">
        <v>0.63329999999999997</v>
      </c>
      <c r="H68">
        <v>2.9176000000000002</v>
      </c>
    </row>
    <row r="69" spans="1:9" x14ac:dyDescent="0.25">
      <c r="A69" t="s">
        <v>50</v>
      </c>
      <c r="B69" t="s">
        <v>7</v>
      </c>
      <c r="F69">
        <v>1.3464</v>
      </c>
      <c r="G69">
        <v>0.65939999999999999</v>
      </c>
      <c r="H69">
        <v>2.0333999999999999</v>
      </c>
    </row>
    <row r="70" spans="1:9" x14ac:dyDescent="0.25">
      <c r="A70" t="s">
        <v>50</v>
      </c>
      <c r="B70" t="s">
        <v>8</v>
      </c>
      <c r="F70">
        <v>1.8459000000000001</v>
      </c>
      <c r="G70">
        <v>0.67290000000000005</v>
      </c>
      <c r="H70">
        <v>3.0188999999999999</v>
      </c>
    </row>
    <row r="71" spans="1:9" x14ac:dyDescent="0.25">
      <c r="A71" t="s">
        <v>50</v>
      </c>
      <c r="B71" t="s">
        <v>9</v>
      </c>
      <c r="F71">
        <v>2.7833999999999999</v>
      </c>
      <c r="G71">
        <v>1.3392999999999999</v>
      </c>
      <c r="H71">
        <v>4.2275999999999998</v>
      </c>
    </row>
    <row r="72" spans="1:9" x14ac:dyDescent="0.25">
      <c r="A72" t="s">
        <v>50</v>
      </c>
      <c r="B72" t="s">
        <v>10</v>
      </c>
      <c r="F72">
        <v>2.5567000000000002</v>
      </c>
      <c r="G72">
        <v>1.5204</v>
      </c>
      <c r="H72">
        <v>3.593</v>
      </c>
    </row>
    <row r="73" spans="1:9" x14ac:dyDescent="0.25">
      <c r="A73" t="s">
        <v>50</v>
      </c>
      <c r="B73" t="s">
        <v>11</v>
      </c>
      <c r="F73">
        <v>2.3965999999999998</v>
      </c>
      <c r="G73">
        <v>1.3216000000000001</v>
      </c>
      <c r="H73">
        <v>3.4716999999999998</v>
      </c>
    </row>
    <row r="74" spans="1:9" x14ac:dyDescent="0.25">
      <c r="A74" t="s">
        <v>51</v>
      </c>
      <c r="B74" t="s">
        <v>0</v>
      </c>
      <c r="C74">
        <v>2.2860999999999998</v>
      </c>
      <c r="D74">
        <v>1.6712</v>
      </c>
      <c r="E74">
        <v>2.9009999999999998</v>
      </c>
      <c r="F74">
        <v>2.2559</v>
      </c>
      <c r="G74">
        <v>1.9882</v>
      </c>
      <c r="H74">
        <v>2.5236999999999998</v>
      </c>
      <c r="I74" t="str">
        <f t="shared" ref="I74:I114" si="1">IF(D74&gt;H74,"In "&amp;B74&amp;", absenteeism was significantly higher than expected among workers in"&amp;" "&amp;A74&amp;".","In "&amp;B74&amp;", absenteeism was not significantly higher than expected among workers in"&amp;" "&amp;A74&amp;".")</f>
        <v>In Oct, absenteeism was not significantly higher than expected among workers in Construction and Extraction Occupations.</v>
      </c>
    </row>
    <row r="75" spans="1:9" x14ac:dyDescent="0.25">
      <c r="A75" t="s">
        <v>51</v>
      </c>
      <c r="B75" t="s">
        <v>1</v>
      </c>
      <c r="C75">
        <v>2.097</v>
      </c>
      <c r="D75">
        <v>1.5529999999999999</v>
      </c>
      <c r="E75">
        <v>2.6408999999999998</v>
      </c>
      <c r="F75">
        <v>2.4291999999999998</v>
      </c>
      <c r="G75">
        <v>2.1006999999999998</v>
      </c>
      <c r="H75">
        <v>2.7578</v>
      </c>
      <c r="I75" t="str">
        <f t="shared" si="1"/>
        <v>In Nov, absenteeism was not significantly higher than expected among workers in Construction and Extraction Occupations.</v>
      </c>
    </row>
    <row r="76" spans="1:9" x14ac:dyDescent="0.25">
      <c r="A76" t="s">
        <v>51</v>
      </c>
      <c r="B76" t="s">
        <v>2</v>
      </c>
      <c r="C76">
        <v>2.3475999999999999</v>
      </c>
      <c r="D76">
        <v>1.3488</v>
      </c>
      <c r="E76">
        <v>3.3464</v>
      </c>
      <c r="F76">
        <v>2.9266000000000001</v>
      </c>
      <c r="G76">
        <v>2.5266999999999999</v>
      </c>
      <c r="H76">
        <v>3.3264999999999998</v>
      </c>
      <c r="I76" t="str">
        <f t="shared" si="1"/>
        <v>In Dec, absenteeism was not significantly higher than expected among workers in Construction and Extraction Occupations.</v>
      </c>
    </row>
    <row r="77" spans="1:9" x14ac:dyDescent="0.25">
      <c r="A77" t="s">
        <v>51</v>
      </c>
      <c r="B77" t="s">
        <v>3</v>
      </c>
      <c r="C77">
        <v>3.4403000000000001</v>
      </c>
      <c r="D77">
        <v>2.4805999999999999</v>
      </c>
      <c r="E77">
        <v>4.4001000000000001</v>
      </c>
      <c r="F77">
        <v>3.3235000000000001</v>
      </c>
      <c r="G77">
        <v>2.8549000000000002</v>
      </c>
      <c r="H77">
        <v>3.7921999999999998</v>
      </c>
      <c r="I77" t="str">
        <f t="shared" si="1"/>
        <v>In Jan, absenteeism was not significantly higher than expected among workers in Construction and Extraction Occupations.</v>
      </c>
    </row>
    <row r="78" spans="1:9" x14ac:dyDescent="0.25">
      <c r="A78" t="s">
        <v>51</v>
      </c>
      <c r="B78" t="s">
        <v>4</v>
      </c>
      <c r="C78">
        <v>2.8746</v>
      </c>
      <c r="D78">
        <v>2.1017000000000001</v>
      </c>
      <c r="E78">
        <v>3.6474000000000002</v>
      </c>
      <c r="F78">
        <v>2.5787</v>
      </c>
      <c r="G78">
        <v>2.2551000000000001</v>
      </c>
      <c r="H78">
        <v>2.9024000000000001</v>
      </c>
      <c r="I78" t="str">
        <f t="shared" si="1"/>
        <v>In Feb, absenteeism was not significantly higher than expected among workers in Construction and Extraction Occupations.</v>
      </c>
    </row>
    <row r="79" spans="1:9" x14ac:dyDescent="0.25">
      <c r="A79" t="s">
        <v>51</v>
      </c>
      <c r="B79" t="s">
        <v>5</v>
      </c>
      <c r="F79">
        <v>2.1896</v>
      </c>
      <c r="G79">
        <v>1.8680000000000001</v>
      </c>
      <c r="H79">
        <v>2.5112000000000001</v>
      </c>
    </row>
    <row r="80" spans="1:9" x14ac:dyDescent="0.25">
      <c r="A80" t="s">
        <v>51</v>
      </c>
      <c r="B80" t="s">
        <v>6</v>
      </c>
      <c r="F80">
        <v>2.3121</v>
      </c>
      <c r="G80">
        <v>2.0735999999999999</v>
      </c>
      <c r="H80">
        <v>2.5506000000000002</v>
      </c>
    </row>
    <row r="81" spans="1:9" x14ac:dyDescent="0.25">
      <c r="A81" t="s">
        <v>51</v>
      </c>
      <c r="B81" t="s">
        <v>7</v>
      </c>
      <c r="F81">
        <v>2.0503</v>
      </c>
      <c r="G81">
        <v>1.8353999999999999</v>
      </c>
      <c r="H81">
        <v>2.2652000000000001</v>
      </c>
    </row>
    <row r="82" spans="1:9" x14ac:dyDescent="0.25">
      <c r="A82" t="s">
        <v>51</v>
      </c>
      <c r="B82" t="s">
        <v>8</v>
      </c>
      <c r="F82">
        <v>1.9708000000000001</v>
      </c>
      <c r="G82">
        <v>1.5935999999999999</v>
      </c>
      <c r="H82">
        <v>2.3479999999999999</v>
      </c>
    </row>
    <row r="83" spans="1:9" x14ac:dyDescent="0.25">
      <c r="A83" t="s">
        <v>51</v>
      </c>
      <c r="B83" t="s">
        <v>9</v>
      </c>
      <c r="F83">
        <v>2.5739000000000001</v>
      </c>
      <c r="G83">
        <v>2.2513999999999998</v>
      </c>
      <c r="H83">
        <v>2.8965000000000001</v>
      </c>
    </row>
    <row r="84" spans="1:9" x14ac:dyDescent="0.25">
      <c r="A84" t="s">
        <v>51</v>
      </c>
      <c r="B84" t="s">
        <v>10</v>
      </c>
      <c r="F84">
        <v>2.2183000000000002</v>
      </c>
      <c r="G84">
        <v>1.921</v>
      </c>
      <c r="H84">
        <v>2.5156999999999998</v>
      </c>
    </row>
    <row r="85" spans="1:9" x14ac:dyDescent="0.25">
      <c r="A85" t="s">
        <v>51</v>
      </c>
      <c r="B85" t="s">
        <v>11</v>
      </c>
      <c r="F85">
        <v>2.3635999999999999</v>
      </c>
      <c r="G85">
        <v>2.0207000000000002</v>
      </c>
      <c r="H85">
        <v>2.7063999999999999</v>
      </c>
    </row>
    <row r="86" spans="1:9" x14ac:dyDescent="0.25">
      <c r="A86" t="s">
        <v>52</v>
      </c>
      <c r="B86" t="s">
        <v>0</v>
      </c>
      <c r="C86">
        <v>1.359</v>
      </c>
      <c r="D86">
        <v>0.56689999999999996</v>
      </c>
      <c r="E86">
        <v>2.1511</v>
      </c>
      <c r="F86">
        <v>2.5716999999999999</v>
      </c>
      <c r="G86">
        <v>2.1572</v>
      </c>
      <c r="H86">
        <v>2.9862000000000002</v>
      </c>
      <c r="I86" t="str">
        <f t="shared" si="1"/>
        <v>In Oct, absenteeism was not significantly higher than expected among workers in Installation, Maintenance, and Repair Occupations.</v>
      </c>
    </row>
    <row r="87" spans="1:9" x14ac:dyDescent="0.25">
      <c r="A87" t="s">
        <v>52</v>
      </c>
      <c r="B87" t="s">
        <v>1</v>
      </c>
      <c r="C87">
        <v>2.6429999999999998</v>
      </c>
      <c r="D87">
        <v>1.8042</v>
      </c>
      <c r="E87">
        <v>3.4817999999999998</v>
      </c>
      <c r="F87">
        <v>2.5592000000000001</v>
      </c>
      <c r="G87">
        <v>2.1147</v>
      </c>
      <c r="H87">
        <v>3.0036999999999998</v>
      </c>
      <c r="I87" t="str">
        <f t="shared" si="1"/>
        <v>In Nov, absenteeism was not significantly higher than expected among workers in Installation, Maintenance, and Repair Occupations.</v>
      </c>
    </row>
    <row r="88" spans="1:9" x14ac:dyDescent="0.25">
      <c r="A88" t="s">
        <v>52</v>
      </c>
      <c r="B88" t="s">
        <v>2</v>
      </c>
      <c r="C88">
        <v>1.96</v>
      </c>
      <c r="D88">
        <v>1.2189000000000001</v>
      </c>
      <c r="E88">
        <v>2.7010999999999998</v>
      </c>
      <c r="F88">
        <v>2.1968000000000001</v>
      </c>
      <c r="G88">
        <v>1.8565</v>
      </c>
      <c r="H88">
        <v>2.5371000000000001</v>
      </c>
      <c r="I88" t="str">
        <f t="shared" si="1"/>
        <v>In Dec, absenteeism was not significantly higher than expected among workers in Installation, Maintenance, and Repair Occupations.</v>
      </c>
    </row>
    <row r="89" spans="1:9" x14ac:dyDescent="0.25">
      <c r="A89" t="s">
        <v>52</v>
      </c>
      <c r="B89" t="s">
        <v>3</v>
      </c>
      <c r="C89">
        <v>2.6648999999999998</v>
      </c>
      <c r="D89">
        <v>1.8391</v>
      </c>
      <c r="E89">
        <v>3.4906999999999999</v>
      </c>
      <c r="F89">
        <v>3.4359999999999999</v>
      </c>
      <c r="G89">
        <v>2.9312999999999998</v>
      </c>
      <c r="H89">
        <v>3.9407999999999999</v>
      </c>
      <c r="I89" t="str">
        <f t="shared" si="1"/>
        <v>In Jan, absenteeism was not significantly higher than expected among workers in Installation, Maintenance, and Repair Occupations.</v>
      </c>
    </row>
    <row r="90" spans="1:9" x14ac:dyDescent="0.25">
      <c r="A90" t="s">
        <v>52</v>
      </c>
      <c r="B90" t="s">
        <v>4</v>
      </c>
      <c r="C90">
        <v>4.0761000000000003</v>
      </c>
      <c r="D90">
        <v>2.7913999999999999</v>
      </c>
      <c r="E90">
        <v>5.3609</v>
      </c>
      <c r="F90">
        <v>2.9253</v>
      </c>
      <c r="G90">
        <v>2.5072000000000001</v>
      </c>
      <c r="H90">
        <v>3.3433000000000002</v>
      </c>
      <c r="I90" t="str">
        <f t="shared" si="1"/>
        <v>In Feb, absenteeism was not significantly higher than expected among workers in Installation, Maintenance, and Repair Occupations.</v>
      </c>
    </row>
    <row r="91" spans="1:9" x14ac:dyDescent="0.25">
      <c r="A91" t="s">
        <v>52</v>
      </c>
      <c r="B91" t="s">
        <v>5</v>
      </c>
      <c r="F91">
        <v>2.7158000000000002</v>
      </c>
      <c r="G91">
        <v>2.2627999999999999</v>
      </c>
      <c r="H91">
        <v>3.1686999999999999</v>
      </c>
    </row>
    <row r="92" spans="1:9" x14ac:dyDescent="0.25">
      <c r="A92" t="s">
        <v>52</v>
      </c>
      <c r="B92" t="s">
        <v>6</v>
      </c>
      <c r="F92">
        <v>2.3256999999999999</v>
      </c>
      <c r="G92">
        <v>1.9998</v>
      </c>
      <c r="H92">
        <v>2.6516000000000002</v>
      </c>
    </row>
    <row r="93" spans="1:9" x14ac:dyDescent="0.25">
      <c r="A93" t="s">
        <v>52</v>
      </c>
      <c r="B93" t="s">
        <v>7</v>
      </c>
      <c r="F93">
        <v>2.2995999999999999</v>
      </c>
      <c r="G93">
        <v>1.8623000000000001</v>
      </c>
      <c r="H93">
        <v>2.7368999999999999</v>
      </c>
    </row>
    <row r="94" spans="1:9" x14ac:dyDescent="0.25">
      <c r="A94" t="s">
        <v>52</v>
      </c>
      <c r="B94" t="s">
        <v>8</v>
      </c>
      <c r="F94">
        <v>1.8420000000000001</v>
      </c>
      <c r="G94">
        <v>1.4244000000000001</v>
      </c>
      <c r="H94">
        <v>2.2595999999999998</v>
      </c>
    </row>
    <row r="95" spans="1:9" x14ac:dyDescent="0.25">
      <c r="A95" t="s">
        <v>52</v>
      </c>
      <c r="B95" t="s">
        <v>9</v>
      </c>
      <c r="F95">
        <v>2.1962000000000002</v>
      </c>
      <c r="G95">
        <v>1.8407</v>
      </c>
      <c r="H95">
        <v>2.5518000000000001</v>
      </c>
    </row>
    <row r="96" spans="1:9" x14ac:dyDescent="0.25">
      <c r="A96" t="s">
        <v>52</v>
      </c>
      <c r="B96" t="s">
        <v>10</v>
      </c>
      <c r="F96">
        <v>2.2563</v>
      </c>
      <c r="G96">
        <v>1.8532</v>
      </c>
      <c r="H96">
        <v>2.6593</v>
      </c>
    </row>
    <row r="97" spans="1:9" x14ac:dyDescent="0.25">
      <c r="A97" t="s">
        <v>52</v>
      </c>
      <c r="B97" t="s">
        <v>11</v>
      </c>
      <c r="F97">
        <v>2.0019999999999998</v>
      </c>
      <c r="G97">
        <v>1.5773999999999999</v>
      </c>
      <c r="H97">
        <v>2.4264999999999999</v>
      </c>
    </row>
    <row r="98" spans="1:9" x14ac:dyDescent="0.25">
      <c r="A98" t="s">
        <v>53</v>
      </c>
      <c r="B98" t="s">
        <v>0</v>
      </c>
      <c r="C98">
        <v>3.1579000000000002</v>
      </c>
      <c r="D98">
        <v>2.4952999999999999</v>
      </c>
      <c r="E98">
        <v>3.8205</v>
      </c>
      <c r="F98">
        <v>2.5588000000000002</v>
      </c>
      <c r="G98">
        <v>2.2292999999999998</v>
      </c>
      <c r="H98">
        <v>2.8883999999999999</v>
      </c>
      <c r="I98" t="str">
        <f t="shared" si="1"/>
        <v>In Oct, absenteeism was not significantly higher than expected among workers in Production Occupations.</v>
      </c>
    </row>
    <row r="99" spans="1:9" x14ac:dyDescent="0.25">
      <c r="A99" t="s">
        <v>53</v>
      </c>
      <c r="B99" t="s">
        <v>1</v>
      </c>
      <c r="C99">
        <v>2.7294</v>
      </c>
      <c r="D99">
        <v>1.7605</v>
      </c>
      <c r="E99">
        <v>3.6983000000000001</v>
      </c>
      <c r="F99">
        <v>3.1457000000000002</v>
      </c>
      <c r="G99">
        <v>2.6652999999999998</v>
      </c>
      <c r="H99">
        <v>3.6261999999999999</v>
      </c>
      <c r="I99" t="str">
        <f t="shared" si="1"/>
        <v>In Nov, absenteeism was not significantly higher than expected among workers in Production Occupations.</v>
      </c>
    </row>
    <row r="100" spans="1:9" x14ac:dyDescent="0.25">
      <c r="A100" t="s">
        <v>53</v>
      </c>
      <c r="B100" t="s">
        <v>2</v>
      </c>
      <c r="C100">
        <v>2.1196999999999999</v>
      </c>
      <c r="D100">
        <v>1.365</v>
      </c>
      <c r="E100">
        <v>2.8742999999999999</v>
      </c>
      <c r="F100">
        <v>3.2582</v>
      </c>
      <c r="G100">
        <v>2.9769999999999999</v>
      </c>
      <c r="H100">
        <v>3.5394999999999999</v>
      </c>
      <c r="I100" t="str">
        <f t="shared" si="1"/>
        <v>In Dec, absenteeism was not significantly higher than expected among workers in Production Occupations.</v>
      </c>
    </row>
    <row r="101" spans="1:9" x14ac:dyDescent="0.25">
      <c r="A101" t="s">
        <v>53</v>
      </c>
      <c r="B101" t="s">
        <v>3</v>
      </c>
      <c r="C101">
        <v>3.1394000000000002</v>
      </c>
      <c r="D101">
        <v>2.2334999999999998</v>
      </c>
      <c r="E101">
        <v>4.0453000000000001</v>
      </c>
      <c r="F101">
        <v>4.0724999999999998</v>
      </c>
      <c r="G101">
        <v>3.5548999999999999</v>
      </c>
      <c r="H101">
        <v>4.5900999999999996</v>
      </c>
      <c r="I101" t="str">
        <f t="shared" si="1"/>
        <v>In Jan, absenteeism was not significantly higher than expected among workers in Production Occupations.</v>
      </c>
    </row>
    <row r="102" spans="1:9" x14ac:dyDescent="0.25">
      <c r="A102" t="s">
        <v>53</v>
      </c>
      <c r="B102" t="s">
        <v>4</v>
      </c>
      <c r="C102">
        <v>3.2033999999999998</v>
      </c>
      <c r="D102">
        <v>1.9915</v>
      </c>
      <c r="E102">
        <v>4.4154</v>
      </c>
      <c r="F102">
        <v>2.7751999999999999</v>
      </c>
      <c r="G102">
        <v>2.5457999999999998</v>
      </c>
      <c r="H102">
        <v>3.0045000000000002</v>
      </c>
      <c r="I102" t="str">
        <f t="shared" si="1"/>
        <v>In Feb, absenteeism was not significantly higher than expected among workers in Production Occupations.</v>
      </c>
    </row>
    <row r="103" spans="1:9" x14ac:dyDescent="0.25">
      <c r="A103" t="s">
        <v>53</v>
      </c>
      <c r="B103" t="s">
        <v>5</v>
      </c>
      <c r="F103">
        <v>2.7258</v>
      </c>
      <c r="G103">
        <v>2.4058999999999999</v>
      </c>
      <c r="H103">
        <v>3.0457000000000001</v>
      </c>
    </row>
    <row r="104" spans="1:9" x14ac:dyDescent="0.25">
      <c r="A104" t="s">
        <v>53</v>
      </c>
      <c r="B104" t="s">
        <v>6</v>
      </c>
      <c r="F104">
        <v>2.6776</v>
      </c>
      <c r="G104">
        <v>2.3071000000000002</v>
      </c>
      <c r="H104">
        <v>3.0480999999999998</v>
      </c>
    </row>
    <row r="105" spans="1:9" x14ac:dyDescent="0.25">
      <c r="A105" t="s">
        <v>53</v>
      </c>
      <c r="B105" t="s">
        <v>7</v>
      </c>
      <c r="F105">
        <v>2.9823</v>
      </c>
      <c r="G105">
        <v>2.4992000000000001</v>
      </c>
      <c r="H105">
        <v>3.4653</v>
      </c>
    </row>
    <row r="106" spans="1:9" x14ac:dyDescent="0.25">
      <c r="A106" t="s">
        <v>53</v>
      </c>
      <c r="B106" t="s">
        <v>8</v>
      </c>
      <c r="F106">
        <v>2.3207</v>
      </c>
      <c r="G106">
        <v>2.0230000000000001</v>
      </c>
      <c r="H106">
        <v>2.6183999999999998</v>
      </c>
    </row>
    <row r="107" spans="1:9" x14ac:dyDescent="0.25">
      <c r="A107" t="s">
        <v>53</v>
      </c>
      <c r="B107" t="s">
        <v>9</v>
      </c>
      <c r="F107">
        <v>2.5314999999999999</v>
      </c>
      <c r="G107">
        <v>2.1880000000000002</v>
      </c>
      <c r="H107">
        <v>2.875</v>
      </c>
    </row>
    <row r="108" spans="1:9" x14ac:dyDescent="0.25">
      <c r="A108" t="s">
        <v>53</v>
      </c>
      <c r="B108" t="s">
        <v>10</v>
      </c>
      <c r="F108">
        <v>2.5972</v>
      </c>
      <c r="G108">
        <v>2.2702</v>
      </c>
      <c r="H108">
        <v>2.9241999999999999</v>
      </c>
    </row>
    <row r="109" spans="1:9" x14ac:dyDescent="0.25">
      <c r="A109" t="s">
        <v>53</v>
      </c>
      <c r="B109" t="s">
        <v>11</v>
      </c>
      <c r="F109">
        <v>2.8586</v>
      </c>
      <c r="G109">
        <v>2.5588000000000002</v>
      </c>
      <c r="H109">
        <v>3.1583999999999999</v>
      </c>
    </row>
    <row r="110" spans="1:9" x14ac:dyDescent="0.25">
      <c r="A110" t="s">
        <v>54</v>
      </c>
      <c r="B110" t="s">
        <v>0</v>
      </c>
      <c r="C110">
        <v>2.1254</v>
      </c>
      <c r="D110">
        <v>1.6853</v>
      </c>
      <c r="E110">
        <v>2.5655999999999999</v>
      </c>
      <c r="F110">
        <v>2.6642999999999999</v>
      </c>
      <c r="G110">
        <v>2.3180999999999998</v>
      </c>
      <c r="H110">
        <v>3.0104000000000002</v>
      </c>
      <c r="I110" t="str">
        <f t="shared" si="1"/>
        <v>In Oct, absenteeism was not significantly higher than expected among workers in Transportation and Material Moving Occupations.</v>
      </c>
    </row>
    <row r="111" spans="1:9" x14ac:dyDescent="0.25">
      <c r="A111" t="s">
        <v>54</v>
      </c>
      <c r="B111" t="s">
        <v>1</v>
      </c>
      <c r="C111">
        <v>2.4176000000000002</v>
      </c>
      <c r="D111">
        <v>1.732</v>
      </c>
      <c r="E111">
        <v>3.1032000000000002</v>
      </c>
      <c r="F111">
        <v>2.7616999999999998</v>
      </c>
      <c r="G111">
        <v>2.3595999999999999</v>
      </c>
      <c r="H111">
        <v>3.1638999999999999</v>
      </c>
      <c r="I111" t="str">
        <f t="shared" si="1"/>
        <v>In Nov, absenteeism was not significantly higher than expected among workers in Transportation and Material Moving Occupations.</v>
      </c>
    </row>
    <row r="112" spans="1:9" x14ac:dyDescent="0.25">
      <c r="A112" t="s">
        <v>54</v>
      </c>
      <c r="B112" t="s">
        <v>2</v>
      </c>
      <c r="C112">
        <v>2.6774</v>
      </c>
      <c r="D112">
        <v>2.0922000000000001</v>
      </c>
      <c r="E112">
        <v>3.2625999999999999</v>
      </c>
      <c r="F112">
        <v>3.7103999999999999</v>
      </c>
      <c r="G112">
        <v>3.2576999999999998</v>
      </c>
      <c r="H112">
        <v>4.1631</v>
      </c>
      <c r="I112" t="str">
        <f t="shared" si="1"/>
        <v>In Dec, absenteeism was not significantly higher than expected among workers in Transportation and Material Moving Occupations.</v>
      </c>
    </row>
    <row r="113" spans="1:9" x14ac:dyDescent="0.25">
      <c r="A113" t="s">
        <v>54</v>
      </c>
      <c r="B113" t="s">
        <v>3</v>
      </c>
      <c r="C113">
        <v>3.2155</v>
      </c>
      <c r="D113">
        <v>2.5173000000000001</v>
      </c>
      <c r="E113">
        <v>3.9136000000000002</v>
      </c>
      <c r="F113">
        <v>3.5937999999999999</v>
      </c>
      <c r="G113">
        <v>3.1122999999999998</v>
      </c>
      <c r="H113">
        <v>4.0751999999999997</v>
      </c>
      <c r="I113" t="str">
        <f t="shared" si="1"/>
        <v>In Jan, absenteeism was not significantly higher than expected among workers in Transportation and Material Moving Occupations.</v>
      </c>
    </row>
    <row r="114" spans="1:9" x14ac:dyDescent="0.25">
      <c r="A114" t="s">
        <v>54</v>
      </c>
      <c r="B114" t="s">
        <v>4</v>
      </c>
      <c r="C114">
        <v>3.4236</v>
      </c>
      <c r="D114">
        <v>2.7181999999999999</v>
      </c>
      <c r="E114">
        <v>4.1291000000000002</v>
      </c>
      <c r="F114">
        <v>3.1533000000000002</v>
      </c>
      <c r="G114">
        <v>2.9026000000000001</v>
      </c>
      <c r="H114">
        <v>3.4039999999999999</v>
      </c>
      <c r="I114" t="str">
        <f t="shared" si="1"/>
        <v>In Feb, absenteeism was not significantly higher than expected among workers in Transportation and Material Moving Occupations.</v>
      </c>
    </row>
    <row r="115" spans="1:9" x14ac:dyDescent="0.25">
      <c r="A115" t="s">
        <v>54</v>
      </c>
      <c r="B115" t="s">
        <v>5</v>
      </c>
      <c r="F115">
        <v>3.121</v>
      </c>
      <c r="G115">
        <v>2.7444000000000002</v>
      </c>
      <c r="H115">
        <v>3.4975999999999998</v>
      </c>
    </row>
    <row r="116" spans="1:9" x14ac:dyDescent="0.25">
      <c r="A116" t="s">
        <v>54</v>
      </c>
      <c r="B116" t="s">
        <v>6</v>
      </c>
      <c r="F116">
        <v>3.1286</v>
      </c>
      <c r="G116">
        <v>2.7241</v>
      </c>
      <c r="H116">
        <v>3.5331999999999999</v>
      </c>
    </row>
    <row r="117" spans="1:9" x14ac:dyDescent="0.25">
      <c r="A117" t="s">
        <v>54</v>
      </c>
      <c r="B117" t="s">
        <v>7</v>
      </c>
      <c r="F117">
        <v>2.6699000000000002</v>
      </c>
      <c r="G117">
        <v>2.3136999999999999</v>
      </c>
      <c r="H117">
        <v>3.0261999999999998</v>
      </c>
    </row>
    <row r="118" spans="1:9" x14ac:dyDescent="0.25">
      <c r="A118" t="s">
        <v>54</v>
      </c>
      <c r="B118" t="s">
        <v>8</v>
      </c>
      <c r="F118">
        <v>2.4891999999999999</v>
      </c>
      <c r="G118">
        <v>2.1198000000000001</v>
      </c>
      <c r="H118">
        <v>2.8584999999999998</v>
      </c>
    </row>
    <row r="119" spans="1:9" x14ac:dyDescent="0.25">
      <c r="A119" t="s">
        <v>54</v>
      </c>
      <c r="B119" t="s">
        <v>9</v>
      </c>
      <c r="F119">
        <v>2.4033000000000002</v>
      </c>
      <c r="G119">
        <v>2.0672000000000001</v>
      </c>
      <c r="H119">
        <v>2.7395</v>
      </c>
    </row>
    <row r="120" spans="1:9" x14ac:dyDescent="0.25">
      <c r="A120" t="s">
        <v>54</v>
      </c>
      <c r="B120" t="s">
        <v>10</v>
      </c>
      <c r="F120">
        <v>2.9981</v>
      </c>
      <c r="G120">
        <v>2.6114999999999999</v>
      </c>
      <c r="H120">
        <v>3.3847</v>
      </c>
    </row>
    <row r="121" spans="1:9" x14ac:dyDescent="0.25">
      <c r="A121" t="s">
        <v>54</v>
      </c>
      <c r="B121" t="s">
        <v>11</v>
      </c>
      <c r="F121">
        <v>2.7048000000000001</v>
      </c>
      <c r="G121">
        <v>2.3944000000000001</v>
      </c>
      <c r="H121">
        <v>3.0152000000000001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BD21C-E754-41B4-9CD2-EABD7E1190C3}">
  <dimension ref="A1:P13"/>
  <sheetViews>
    <sheetView workbookViewId="0">
      <selection activeCell="D17" sqref="D17"/>
    </sheetView>
  </sheetViews>
  <sheetFormatPr defaultRowHeight="15" x14ac:dyDescent="0.25"/>
  <cols>
    <col min="2" max="2" width="14.85546875" customWidth="1"/>
    <col min="3" max="3" width="49" customWidth="1"/>
    <col min="4" max="4" width="18.5703125" customWidth="1"/>
    <col min="5" max="5" width="23.7109375" customWidth="1"/>
    <col min="6" max="6" width="25.28515625" customWidth="1"/>
    <col min="7" max="8" width="36.5703125" customWidth="1"/>
    <col min="9" max="9" width="23" customWidth="1"/>
    <col min="10" max="10" width="29" customWidth="1"/>
    <col min="11" max="11" width="43" customWidth="1"/>
    <col min="12" max="12" width="40.42578125" customWidth="1"/>
    <col min="13" max="13" width="32.5703125" customWidth="1"/>
    <col min="14" max="14" width="25.28515625" customWidth="1"/>
    <col min="15" max="15" width="31.5703125" customWidth="1"/>
    <col min="16" max="16" width="10" customWidth="1"/>
  </cols>
  <sheetData>
    <row r="1" spans="1:16" x14ac:dyDescent="0.25">
      <c r="A1" t="s">
        <v>12</v>
      </c>
      <c r="B1" t="s">
        <v>110</v>
      </c>
      <c r="C1" t="s">
        <v>111</v>
      </c>
      <c r="D1" t="s">
        <v>112</v>
      </c>
      <c r="E1" t="s">
        <v>113</v>
      </c>
      <c r="F1" t="s">
        <v>114</v>
      </c>
      <c r="G1" t="s">
        <v>115</v>
      </c>
      <c r="H1" t="s">
        <v>116</v>
      </c>
      <c r="I1" t="s">
        <v>117</v>
      </c>
      <c r="J1" t="s">
        <v>118</v>
      </c>
      <c r="K1" t="s">
        <v>119</v>
      </c>
      <c r="L1" t="s">
        <v>120</v>
      </c>
      <c r="M1" t="s">
        <v>121</v>
      </c>
      <c r="N1" t="s">
        <v>122</v>
      </c>
      <c r="O1" t="s">
        <v>123</v>
      </c>
      <c r="P1" t="s">
        <v>109</v>
      </c>
    </row>
    <row r="2" spans="1:16" x14ac:dyDescent="0.25">
      <c r="A2" t="s">
        <v>0</v>
      </c>
      <c r="B2">
        <v>2.14</v>
      </c>
      <c r="C2">
        <v>0.85</v>
      </c>
      <c r="D2">
        <v>1.6</v>
      </c>
      <c r="E2">
        <v>2.2000000000000002</v>
      </c>
      <c r="F2">
        <v>2.25</v>
      </c>
      <c r="G2">
        <v>2.13</v>
      </c>
      <c r="H2">
        <v>2.73</v>
      </c>
      <c r="I2">
        <v>2.4500000000000002</v>
      </c>
      <c r="J2">
        <v>1.23</v>
      </c>
      <c r="K2">
        <v>1.75</v>
      </c>
      <c r="L2">
        <v>2.4</v>
      </c>
      <c r="M2">
        <v>1.7</v>
      </c>
      <c r="N2">
        <v>2.29</v>
      </c>
      <c r="O2">
        <v>2.94</v>
      </c>
      <c r="P2" t="str">
        <f t="shared" ref="P2:P6" si="0">"In "&amp;A2&amp;", absenteeism by industry group was highest among workers in "&amp;_xlfn.IFS(C2=MAX(C2:O2),$C$1,D2=MAX(C2:O2),$D$1,E2=MAX(C2:O2),$E$1,F2=MAX(C2:O2),$F$1,G2=MAX(C2:O2),$G$1,H2=MAX(C2:O2),$H$1,I2=MAX(C2:O2),$I$1,J2=MAX(C2:O2),$J$1,K2=MAX(C2:O2),$K$1,L2=MAX(C2:O2),$L$1,M2=MAX(C2:O2),$M$1,N2=MAX(C2:O2),$N$1,O2=MAX(C2:O2),$O$1)&amp;". Absenteeism in this industry group "&amp;IF(MAX(C2:O2)&gt;B2,"was ","was not ")&amp;"higher than that of all occupations combined."</f>
        <v>In Oct, absenteeism by industry group was highest among workers in Public Administration Industries. Absenteeism in this industry group was higher than that of all occupations combined.</v>
      </c>
    </row>
    <row r="3" spans="1:16" x14ac:dyDescent="0.25">
      <c r="A3" t="s">
        <v>1</v>
      </c>
      <c r="B3">
        <v>2.36</v>
      </c>
      <c r="C3">
        <v>1.79</v>
      </c>
      <c r="D3">
        <v>3.76</v>
      </c>
      <c r="E3">
        <v>1.86</v>
      </c>
      <c r="F3">
        <v>2.34</v>
      </c>
      <c r="G3">
        <v>3.02</v>
      </c>
      <c r="H3">
        <v>2.36</v>
      </c>
      <c r="I3">
        <v>2.96</v>
      </c>
      <c r="J3">
        <v>1.8</v>
      </c>
      <c r="K3">
        <v>1.71</v>
      </c>
      <c r="L3">
        <v>2.37</v>
      </c>
      <c r="M3">
        <v>2.81</v>
      </c>
      <c r="N3">
        <v>2.1</v>
      </c>
      <c r="O3">
        <v>3.54</v>
      </c>
      <c r="P3" t="str">
        <f t="shared" si="0"/>
        <v>In Nov, absenteeism by industry group was highest among workers in Mining Industries. Absenteeism in this industry group was higher than that of all occupations combined.</v>
      </c>
    </row>
    <row r="4" spans="1:16" x14ac:dyDescent="0.25">
      <c r="A4" t="s">
        <v>2</v>
      </c>
      <c r="B4">
        <v>2.46</v>
      </c>
      <c r="C4">
        <v>2.42</v>
      </c>
      <c r="D4">
        <v>1.41</v>
      </c>
      <c r="E4">
        <v>2.33</v>
      </c>
      <c r="F4">
        <v>1.77</v>
      </c>
      <c r="G4">
        <v>2.5099999999999998</v>
      </c>
      <c r="H4">
        <v>2.15</v>
      </c>
      <c r="I4">
        <v>2.29</v>
      </c>
      <c r="J4">
        <v>2.0099999999999998</v>
      </c>
      <c r="K4">
        <v>2.14</v>
      </c>
      <c r="L4">
        <v>3.06</v>
      </c>
      <c r="M4">
        <v>2.2200000000000002</v>
      </c>
      <c r="N4">
        <v>2.56</v>
      </c>
      <c r="O4">
        <v>3.55</v>
      </c>
      <c r="P4" t="str">
        <f t="shared" si="0"/>
        <v>In Dec, absenteeism by industry group was highest among workers in Public Administration Industries. Absenteeism in this industry group was higher than that of all occupations combined.</v>
      </c>
    </row>
    <row r="5" spans="1:16" x14ac:dyDescent="0.25">
      <c r="A5" t="s">
        <v>3</v>
      </c>
      <c r="B5">
        <v>2.96</v>
      </c>
      <c r="C5">
        <v>3.29</v>
      </c>
      <c r="D5">
        <v>0.32</v>
      </c>
      <c r="E5">
        <v>3.09</v>
      </c>
      <c r="F5">
        <v>2.39</v>
      </c>
      <c r="G5">
        <v>3.33</v>
      </c>
      <c r="H5">
        <v>2.2400000000000002</v>
      </c>
      <c r="I5">
        <v>2.12</v>
      </c>
      <c r="J5">
        <v>2.61</v>
      </c>
      <c r="K5">
        <v>2.2799999999999998</v>
      </c>
      <c r="L5">
        <v>3.59</v>
      </c>
      <c r="M5">
        <v>2.99</v>
      </c>
      <c r="N5">
        <v>3.55</v>
      </c>
      <c r="O5">
        <v>3.51</v>
      </c>
      <c r="P5" t="str">
        <f t="shared" si="0"/>
        <v>In Jan, absenteeism by industry group was highest among workers in Educational and Health Services Industries. Absenteeism in this industry group was higher than that of all occupations combined.</v>
      </c>
    </row>
    <row r="6" spans="1:16" x14ac:dyDescent="0.25">
      <c r="A6" t="s">
        <v>4</v>
      </c>
      <c r="B6">
        <v>3.01</v>
      </c>
      <c r="C6">
        <v>2.41</v>
      </c>
      <c r="D6">
        <v>3.54</v>
      </c>
      <c r="E6">
        <v>2.72</v>
      </c>
      <c r="F6">
        <v>3.04</v>
      </c>
      <c r="G6">
        <v>2.91</v>
      </c>
      <c r="H6">
        <v>2.61</v>
      </c>
      <c r="I6">
        <v>3.55</v>
      </c>
      <c r="J6">
        <v>2.69</v>
      </c>
      <c r="K6">
        <v>2.79</v>
      </c>
      <c r="L6">
        <v>3.01</v>
      </c>
      <c r="M6">
        <v>3.53</v>
      </c>
      <c r="N6">
        <v>2.86</v>
      </c>
      <c r="O6">
        <v>4.49</v>
      </c>
      <c r="P6" t="str">
        <f t="shared" si="0"/>
        <v>In Feb, absenteeism by industry group was highest among workers in Public Administration Industries. Absenteeism in this industry group was higher than that of all occupations combined.</v>
      </c>
    </row>
    <row r="7" spans="1:16" x14ac:dyDescent="0.25">
      <c r="A7" t="s">
        <v>5</v>
      </c>
    </row>
    <row r="8" spans="1:16" x14ac:dyDescent="0.25">
      <c r="A8" t="s">
        <v>6</v>
      </c>
    </row>
    <row r="9" spans="1:16" x14ac:dyDescent="0.25">
      <c r="A9" t="s">
        <v>7</v>
      </c>
    </row>
    <row r="10" spans="1:16" x14ac:dyDescent="0.25">
      <c r="A10" t="s">
        <v>8</v>
      </c>
    </row>
    <row r="11" spans="1:16" x14ac:dyDescent="0.25">
      <c r="A11" t="s">
        <v>9</v>
      </c>
    </row>
    <row r="12" spans="1:16" x14ac:dyDescent="0.25">
      <c r="A12" t="s">
        <v>10</v>
      </c>
    </row>
    <row r="13" spans="1:16" x14ac:dyDescent="0.25">
      <c r="A13" t="s">
        <v>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DA7F3-1B14-4993-8B61-7C669AFA628A}">
  <dimension ref="A1:I157"/>
  <sheetViews>
    <sheetView topLeftCell="A138" workbookViewId="0">
      <selection activeCell="E156" sqref="E156"/>
    </sheetView>
  </sheetViews>
  <sheetFormatPr defaultRowHeight="15" x14ac:dyDescent="0.25"/>
  <cols>
    <col min="1" max="1" width="48.5703125" customWidth="1"/>
    <col min="3" max="3" width="11.7109375" customWidth="1"/>
    <col min="4" max="4" width="15" customWidth="1"/>
    <col min="5" max="5" width="15.42578125" customWidth="1"/>
    <col min="6" max="6" width="11.28515625" customWidth="1"/>
    <col min="7" max="7" width="14.5703125" customWidth="1"/>
    <col min="8" max="8" width="20.5703125" customWidth="1"/>
    <col min="9" max="9" width="10" customWidth="1"/>
  </cols>
  <sheetData>
    <row r="1" spans="1:9" x14ac:dyDescent="0.25">
      <c r="A1" t="s">
        <v>124</v>
      </c>
      <c r="B1" t="s">
        <v>12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109</v>
      </c>
    </row>
    <row r="2" spans="1:9" x14ac:dyDescent="0.25">
      <c r="A2" t="s">
        <v>111</v>
      </c>
      <c r="B2" t="s">
        <v>0</v>
      </c>
      <c r="C2">
        <v>0.85270000000000001</v>
      </c>
      <c r="D2">
        <v>0.11509999999999999</v>
      </c>
      <c r="E2">
        <v>1.5904</v>
      </c>
      <c r="F2">
        <v>1.7229000000000001</v>
      </c>
      <c r="G2">
        <v>1.3371999999999999</v>
      </c>
      <c r="H2">
        <v>2.1086999999999998</v>
      </c>
      <c r="I2" t="str">
        <f t="shared" ref="I2:I66" si="0">IF(D2&gt;H2,"In "&amp;B2&amp;", absenteeism was significantly higher than expected among workers in"&amp;" "&amp;A2&amp;".","In "&amp;B2&amp;", absenteeism was not significantly higher than expected among workers in"&amp;" "&amp;A2&amp;".")</f>
        <v>In Oct, absenteeism was not significantly higher than expected among workers in Agriculture, Forestry, Fishing and Hunting Industries.</v>
      </c>
    </row>
    <row r="3" spans="1:9" x14ac:dyDescent="0.25">
      <c r="A3" t="s">
        <v>111</v>
      </c>
      <c r="B3" t="s">
        <v>1</v>
      </c>
      <c r="C3">
        <v>1.7916000000000001</v>
      </c>
      <c r="D3">
        <v>0.49840000000000001</v>
      </c>
      <c r="E3">
        <v>3.0849000000000002</v>
      </c>
      <c r="F3">
        <v>1.5506</v>
      </c>
      <c r="G3">
        <v>1.0437000000000001</v>
      </c>
      <c r="H3">
        <v>2.0575999999999999</v>
      </c>
      <c r="I3" t="str">
        <f t="shared" si="0"/>
        <v>In Nov, absenteeism was not significantly higher than expected among workers in Agriculture, Forestry, Fishing and Hunting Industries.</v>
      </c>
    </row>
    <row r="4" spans="1:9" x14ac:dyDescent="0.25">
      <c r="A4" t="s">
        <v>111</v>
      </c>
      <c r="B4" t="s">
        <v>2</v>
      </c>
      <c r="C4">
        <v>2.4194</v>
      </c>
      <c r="D4">
        <v>1.196</v>
      </c>
      <c r="E4">
        <v>3.6427999999999998</v>
      </c>
      <c r="F4">
        <v>2.9146999999999998</v>
      </c>
      <c r="G4">
        <v>2.1505000000000001</v>
      </c>
      <c r="H4">
        <v>3.6789000000000001</v>
      </c>
      <c r="I4" t="str">
        <f t="shared" si="0"/>
        <v>In Dec, absenteeism was not significantly higher than expected among workers in Agriculture, Forestry, Fishing and Hunting Industries.</v>
      </c>
    </row>
    <row r="5" spans="1:9" x14ac:dyDescent="0.25">
      <c r="A5" t="s">
        <v>111</v>
      </c>
      <c r="B5" t="s">
        <v>3</v>
      </c>
      <c r="C5">
        <v>3.2909999999999999</v>
      </c>
      <c r="D5">
        <v>1.2744</v>
      </c>
      <c r="E5">
        <v>5.3075000000000001</v>
      </c>
      <c r="F5">
        <v>2.548</v>
      </c>
      <c r="G5">
        <v>1.9482999999999999</v>
      </c>
      <c r="H5">
        <v>3.1478000000000002</v>
      </c>
      <c r="I5" t="str">
        <f t="shared" si="0"/>
        <v>In Jan, absenteeism was not significantly higher than expected among workers in Agriculture, Forestry, Fishing and Hunting Industries.</v>
      </c>
    </row>
    <row r="6" spans="1:9" x14ac:dyDescent="0.25">
      <c r="A6" t="s">
        <v>111</v>
      </c>
      <c r="B6" t="s">
        <v>4</v>
      </c>
      <c r="C6">
        <v>2.4129999999999998</v>
      </c>
      <c r="D6">
        <v>0.72809999999999997</v>
      </c>
      <c r="E6">
        <v>4.0979999999999999</v>
      </c>
      <c r="F6">
        <v>2.4632999999999998</v>
      </c>
      <c r="G6">
        <v>1.7216</v>
      </c>
      <c r="H6">
        <v>3.2050000000000001</v>
      </c>
      <c r="I6" t="str">
        <f t="shared" si="0"/>
        <v>In Feb, absenteeism was not significantly higher than expected among workers in Agriculture, Forestry, Fishing and Hunting Industries.</v>
      </c>
    </row>
    <row r="7" spans="1:9" x14ac:dyDescent="0.25">
      <c r="A7" t="s">
        <v>111</v>
      </c>
      <c r="B7" t="s">
        <v>5</v>
      </c>
      <c r="F7">
        <v>2.0918000000000001</v>
      </c>
      <c r="G7">
        <v>1.5777000000000001</v>
      </c>
      <c r="H7">
        <v>2.6059999999999999</v>
      </c>
    </row>
    <row r="8" spans="1:9" x14ac:dyDescent="0.25">
      <c r="A8" t="s">
        <v>111</v>
      </c>
      <c r="B8" t="s">
        <v>6</v>
      </c>
      <c r="F8">
        <v>1.9708000000000001</v>
      </c>
      <c r="G8">
        <v>1.3738999999999999</v>
      </c>
      <c r="H8">
        <v>2.5676999999999999</v>
      </c>
    </row>
    <row r="9" spans="1:9" x14ac:dyDescent="0.25">
      <c r="A9" t="s">
        <v>111</v>
      </c>
      <c r="B9" t="s">
        <v>7</v>
      </c>
      <c r="F9">
        <v>1.4367000000000001</v>
      </c>
      <c r="G9">
        <v>0.98740000000000006</v>
      </c>
      <c r="H9">
        <v>1.8859999999999999</v>
      </c>
    </row>
    <row r="10" spans="1:9" x14ac:dyDescent="0.25">
      <c r="A10" t="s">
        <v>111</v>
      </c>
      <c r="B10" t="s">
        <v>8</v>
      </c>
      <c r="F10">
        <v>1.4844999999999999</v>
      </c>
      <c r="G10">
        <v>0.90790000000000004</v>
      </c>
      <c r="H10">
        <v>2.0609999999999999</v>
      </c>
    </row>
    <row r="11" spans="1:9" x14ac:dyDescent="0.25">
      <c r="A11" t="s">
        <v>111</v>
      </c>
      <c r="B11" t="s">
        <v>9</v>
      </c>
      <c r="F11">
        <v>1.7909999999999999</v>
      </c>
      <c r="G11">
        <v>1.0971</v>
      </c>
      <c r="H11">
        <v>2.4849000000000001</v>
      </c>
    </row>
    <row r="12" spans="1:9" x14ac:dyDescent="0.25">
      <c r="A12" t="s">
        <v>111</v>
      </c>
      <c r="B12" t="s">
        <v>10</v>
      </c>
      <c r="F12">
        <v>1.9912000000000001</v>
      </c>
      <c r="G12">
        <v>1.3915999999999999</v>
      </c>
      <c r="H12">
        <v>2.5909</v>
      </c>
    </row>
    <row r="13" spans="1:9" x14ac:dyDescent="0.25">
      <c r="A13" t="s">
        <v>111</v>
      </c>
      <c r="B13" t="s">
        <v>11</v>
      </c>
      <c r="F13">
        <v>1.6633</v>
      </c>
      <c r="G13">
        <v>1.1377999999999999</v>
      </c>
      <c r="H13">
        <v>2.1888000000000001</v>
      </c>
    </row>
    <row r="14" spans="1:9" x14ac:dyDescent="0.25">
      <c r="A14" t="s">
        <v>112</v>
      </c>
      <c r="B14" t="s">
        <v>0</v>
      </c>
      <c r="C14">
        <v>1.597</v>
      </c>
      <c r="D14">
        <v>0</v>
      </c>
      <c r="E14">
        <v>3.8469000000000002</v>
      </c>
      <c r="F14">
        <v>1.4785999999999999</v>
      </c>
      <c r="G14">
        <v>0.82430000000000003</v>
      </c>
      <c r="H14">
        <v>2.133</v>
      </c>
      <c r="I14" t="str">
        <f t="shared" si="0"/>
        <v>In Oct, absenteeism was not significantly higher than expected among workers in Mining Industries.</v>
      </c>
    </row>
    <row r="15" spans="1:9" x14ac:dyDescent="0.25">
      <c r="A15" t="s">
        <v>112</v>
      </c>
      <c r="B15" t="s">
        <v>1</v>
      </c>
      <c r="C15">
        <v>3.7618999999999998</v>
      </c>
      <c r="D15">
        <v>0</v>
      </c>
      <c r="E15">
        <v>7.6074999999999999</v>
      </c>
      <c r="F15">
        <v>1.7000999999999999</v>
      </c>
      <c r="G15">
        <v>1.0350999999999999</v>
      </c>
      <c r="H15">
        <v>2.3650000000000002</v>
      </c>
      <c r="I15" t="str">
        <f t="shared" si="0"/>
        <v>In Nov, absenteeism was not significantly higher than expected among workers in Mining Industries.</v>
      </c>
    </row>
    <row r="16" spans="1:9" x14ac:dyDescent="0.25">
      <c r="A16" t="s">
        <v>112</v>
      </c>
      <c r="B16" t="s">
        <v>2</v>
      </c>
      <c r="C16">
        <v>1.4071</v>
      </c>
      <c r="D16">
        <v>0</v>
      </c>
      <c r="E16">
        <v>3.1175999999999999</v>
      </c>
      <c r="F16">
        <v>2.0623999999999998</v>
      </c>
      <c r="G16">
        <v>1.2927</v>
      </c>
      <c r="H16">
        <v>2.8321000000000001</v>
      </c>
      <c r="I16" t="str">
        <f t="shared" si="0"/>
        <v>In Dec, absenteeism was not significantly higher than expected among workers in Mining Industries.</v>
      </c>
    </row>
    <row r="17" spans="1:9" x14ac:dyDescent="0.25">
      <c r="A17" t="s">
        <v>112</v>
      </c>
      <c r="B17" t="s">
        <v>3</v>
      </c>
      <c r="C17">
        <v>0.316</v>
      </c>
      <c r="D17">
        <v>0</v>
      </c>
      <c r="E17">
        <v>0.97460000000000002</v>
      </c>
      <c r="F17">
        <v>2.1724999999999999</v>
      </c>
      <c r="G17">
        <v>1.1269</v>
      </c>
      <c r="H17">
        <v>3.2181000000000002</v>
      </c>
      <c r="I17" t="str">
        <f t="shared" si="0"/>
        <v>In Jan, absenteeism was not significantly higher than expected among workers in Mining Industries.</v>
      </c>
    </row>
    <row r="18" spans="1:9" x14ac:dyDescent="0.25">
      <c r="A18" t="s">
        <v>112</v>
      </c>
      <c r="B18" t="s">
        <v>4</v>
      </c>
      <c r="C18">
        <v>3.5387</v>
      </c>
      <c r="D18">
        <v>0.1042</v>
      </c>
      <c r="E18">
        <v>6.9730999999999996</v>
      </c>
      <c r="F18">
        <v>1.1761999999999999</v>
      </c>
      <c r="G18">
        <v>0.49020000000000002</v>
      </c>
      <c r="H18">
        <v>1.8621000000000001</v>
      </c>
      <c r="I18" t="str">
        <f t="shared" si="0"/>
        <v>In Feb, absenteeism was not significantly higher than expected among workers in Mining Industries.</v>
      </c>
    </row>
    <row r="19" spans="1:9" x14ac:dyDescent="0.25">
      <c r="A19" t="s">
        <v>112</v>
      </c>
      <c r="B19" t="s">
        <v>5</v>
      </c>
      <c r="F19">
        <v>1.0986</v>
      </c>
      <c r="G19">
        <v>0</v>
      </c>
      <c r="H19">
        <v>2.2458999999999998</v>
      </c>
    </row>
    <row r="20" spans="1:9" x14ac:dyDescent="0.25">
      <c r="A20" t="s">
        <v>112</v>
      </c>
      <c r="B20" t="s">
        <v>6</v>
      </c>
      <c r="F20">
        <v>1.6726000000000001</v>
      </c>
      <c r="G20">
        <v>0.97819999999999996</v>
      </c>
      <c r="H20">
        <v>2.367</v>
      </c>
    </row>
    <row r="21" spans="1:9" x14ac:dyDescent="0.25">
      <c r="A21" t="s">
        <v>112</v>
      </c>
      <c r="B21" t="s">
        <v>7</v>
      </c>
      <c r="F21">
        <v>1.0584</v>
      </c>
      <c r="G21">
        <v>0.50039999999999996</v>
      </c>
      <c r="H21">
        <v>1.6165</v>
      </c>
    </row>
    <row r="22" spans="1:9" x14ac:dyDescent="0.25">
      <c r="A22" t="s">
        <v>112</v>
      </c>
      <c r="B22" t="s">
        <v>8</v>
      </c>
      <c r="F22">
        <v>1.0613999999999999</v>
      </c>
      <c r="G22">
        <v>0.51400000000000001</v>
      </c>
      <c r="H22">
        <v>1.6088</v>
      </c>
    </row>
    <row r="23" spans="1:9" x14ac:dyDescent="0.25">
      <c r="A23" t="s">
        <v>112</v>
      </c>
      <c r="B23" t="s">
        <v>9</v>
      </c>
      <c r="F23">
        <v>1.4654</v>
      </c>
      <c r="G23">
        <v>0.59160000000000001</v>
      </c>
      <c r="H23">
        <v>2.3393000000000002</v>
      </c>
    </row>
    <row r="24" spans="1:9" x14ac:dyDescent="0.25">
      <c r="A24" t="s">
        <v>112</v>
      </c>
      <c r="B24" t="s">
        <v>10</v>
      </c>
      <c r="F24">
        <v>2.1160999999999999</v>
      </c>
      <c r="G24">
        <v>0.78110000000000002</v>
      </c>
      <c r="H24">
        <v>3.4510000000000001</v>
      </c>
    </row>
    <row r="25" spans="1:9" x14ac:dyDescent="0.25">
      <c r="A25" t="s">
        <v>112</v>
      </c>
      <c r="B25" t="s">
        <v>11</v>
      </c>
      <c r="F25">
        <v>1.2010000000000001</v>
      </c>
      <c r="G25">
        <v>0.48120000000000002</v>
      </c>
      <c r="H25">
        <v>1.9207000000000001</v>
      </c>
    </row>
    <row r="26" spans="1:9" x14ac:dyDescent="0.25">
      <c r="A26" t="s">
        <v>113</v>
      </c>
      <c r="B26" t="s">
        <v>0</v>
      </c>
      <c r="C26">
        <v>2.1974</v>
      </c>
      <c r="D26">
        <v>1.7515000000000001</v>
      </c>
      <c r="E26">
        <v>2.6434000000000002</v>
      </c>
      <c r="F26">
        <v>2.0495000000000001</v>
      </c>
      <c r="G26">
        <v>1.7738</v>
      </c>
      <c r="H26">
        <v>2.3250999999999999</v>
      </c>
      <c r="I26" t="str">
        <f t="shared" si="0"/>
        <v>In Oct, absenteeism was not significantly higher than expected among workers in Construction Industries.</v>
      </c>
    </row>
    <row r="27" spans="1:9" x14ac:dyDescent="0.25">
      <c r="A27" t="s">
        <v>113</v>
      </c>
      <c r="B27" t="s">
        <v>1</v>
      </c>
      <c r="C27">
        <v>1.8552999999999999</v>
      </c>
      <c r="D27">
        <v>1.4383999999999999</v>
      </c>
      <c r="E27">
        <v>2.2723</v>
      </c>
      <c r="F27">
        <v>2.2229999999999999</v>
      </c>
      <c r="G27">
        <v>2.0266999999999999</v>
      </c>
      <c r="H27">
        <v>2.4192</v>
      </c>
      <c r="I27" t="str">
        <f t="shared" si="0"/>
        <v>In Nov, absenteeism was not significantly higher than expected among workers in Construction Industries.</v>
      </c>
    </row>
    <row r="28" spans="1:9" x14ac:dyDescent="0.25">
      <c r="A28" t="s">
        <v>113</v>
      </c>
      <c r="B28" t="s">
        <v>2</v>
      </c>
      <c r="C28">
        <v>2.3267000000000002</v>
      </c>
      <c r="D28">
        <v>1.6095999999999999</v>
      </c>
      <c r="E28">
        <v>3.0438000000000001</v>
      </c>
      <c r="F28">
        <v>2.4315000000000002</v>
      </c>
      <c r="G28">
        <v>2.1362000000000001</v>
      </c>
      <c r="H28">
        <v>2.7267000000000001</v>
      </c>
      <c r="I28" t="str">
        <f t="shared" si="0"/>
        <v>In Dec, absenteeism was not significantly higher than expected among workers in Construction Industries.</v>
      </c>
    </row>
    <row r="29" spans="1:9" x14ac:dyDescent="0.25">
      <c r="A29" t="s">
        <v>113</v>
      </c>
      <c r="B29" t="s">
        <v>3</v>
      </c>
      <c r="C29">
        <v>3.0869</v>
      </c>
      <c r="D29">
        <v>2.331</v>
      </c>
      <c r="E29">
        <v>3.8428</v>
      </c>
      <c r="F29">
        <v>3.0428000000000002</v>
      </c>
      <c r="G29">
        <v>2.6435</v>
      </c>
      <c r="H29">
        <v>3.4420999999999999</v>
      </c>
      <c r="I29" t="str">
        <f t="shared" si="0"/>
        <v>In Jan, absenteeism was not significantly higher than expected among workers in Construction Industries.</v>
      </c>
    </row>
    <row r="30" spans="1:9" x14ac:dyDescent="0.25">
      <c r="A30" t="s">
        <v>113</v>
      </c>
      <c r="B30" t="s">
        <v>4</v>
      </c>
      <c r="C30">
        <v>2.7206000000000001</v>
      </c>
      <c r="D30">
        <v>2.0922999999999998</v>
      </c>
      <c r="E30">
        <v>3.3490000000000002</v>
      </c>
      <c r="F30">
        <v>2.3222</v>
      </c>
      <c r="G30">
        <v>2.0369000000000002</v>
      </c>
      <c r="H30">
        <v>2.6076000000000001</v>
      </c>
      <c r="I30" t="str">
        <f t="shared" si="0"/>
        <v>In Feb, absenteeism was not significantly higher than expected among workers in Construction Industries.</v>
      </c>
    </row>
    <row r="31" spans="1:9" x14ac:dyDescent="0.25">
      <c r="A31" t="s">
        <v>113</v>
      </c>
      <c r="B31" t="s">
        <v>5</v>
      </c>
      <c r="F31">
        <v>2.0550999999999999</v>
      </c>
      <c r="G31">
        <v>1.7998000000000001</v>
      </c>
      <c r="H31">
        <v>2.3102999999999998</v>
      </c>
    </row>
    <row r="32" spans="1:9" x14ac:dyDescent="0.25">
      <c r="A32" t="s">
        <v>113</v>
      </c>
      <c r="B32" t="s">
        <v>6</v>
      </c>
      <c r="F32">
        <v>2.1677</v>
      </c>
      <c r="G32">
        <v>1.9449000000000001</v>
      </c>
      <c r="H32">
        <v>2.3904999999999998</v>
      </c>
    </row>
    <row r="33" spans="1:9" x14ac:dyDescent="0.25">
      <c r="A33" t="s">
        <v>113</v>
      </c>
      <c r="B33" t="s">
        <v>7</v>
      </c>
      <c r="F33">
        <v>1.9555</v>
      </c>
      <c r="G33">
        <v>1.7390000000000001</v>
      </c>
      <c r="H33">
        <v>2.1720000000000002</v>
      </c>
    </row>
    <row r="34" spans="1:9" x14ac:dyDescent="0.25">
      <c r="A34" t="s">
        <v>113</v>
      </c>
      <c r="B34" t="s">
        <v>8</v>
      </c>
      <c r="F34">
        <v>1.8080000000000001</v>
      </c>
      <c r="G34">
        <v>1.3359000000000001</v>
      </c>
      <c r="H34">
        <v>2.2801</v>
      </c>
    </row>
    <row r="35" spans="1:9" x14ac:dyDescent="0.25">
      <c r="A35" t="s">
        <v>113</v>
      </c>
      <c r="B35" t="s">
        <v>9</v>
      </c>
      <c r="F35">
        <v>2.2279</v>
      </c>
      <c r="G35">
        <v>1.8852</v>
      </c>
      <c r="H35">
        <v>2.5706000000000002</v>
      </c>
    </row>
    <row r="36" spans="1:9" x14ac:dyDescent="0.25">
      <c r="A36" t="s">
        <v>113</v>
      </c>
      <c r="B36" t="s">
        <v>10</v>
      </c>
      <c r="F36">
        <v>2.0455000000000001</v>
      </c>
      <c r="G36">
        <v>1.7839</v>
      </c>
      <c r="H36">
        <v>2.3069999999999999</v>
      </c>
    </row>
    <row r="37" spans="1:9" x14ac:dyDescent="0.25">
      <c r="A37" t="s">
        <v>113</v>
      </c>
      <c r="B37" t="s">
        <v>11</v>
      </c>
      <c r="F37">
        <v>2.0133000000000001</v>
      </c>
      <c r="G37">
        <v>1.7862</v>
      </c>
      <c r="H37">
        <v>2.2404000000000002</v>
      </c>
    </row>
    <row r="38" spans="1:9" x14ac:dyDescent="0.25">
      <c r="A38" t="s">
        <v>114</v>
      </c>
      <c r="B38" t="s">
        <v>0</v>
      </c>
      <c r="C38">
        <v>2.2515000000000001</v>
      </c>
      <c r="D38">
        <v>1.6840999999999999</v>
      </c>
      <c r="E38">
        <v>2.8188</v>
      </c>
      <c r="F38">
        <v>2.0491000000000001</v>
      </c>
      <c r="G38">
        <v>1.8322000000000001</v>
      </c>
      <c r="H38">
        <v>2.2660999999999998</v>
      </c>
      <c r="I38" t="str">
        <f t="shared" si="0"/>
        <v>In Oct, absenteeism was not significantly higher than expected among workers in Manufacturing Industries.</v>
      </c>
    </row>
    <row r="39" spans="1:9" x14ac:dyDescent="0.25">
      <c r="A39" t="s">
        <v>114</v>
      </c>
      <c r="B39" t="s">
        <v>1</v>
      </c>
      <c r="C39">
        <v>2.3376999999999999</v>
      </c>
      <c r="D39">
        <v>1.796</v>
      </c>
      <c r="E39">
        <v>2.8793000000000002</v>
      </c>
      <c r="F39">
        <v>2.3715999999999999</v>
      </c>
      <c r="G39">
        <v>2.1223000000000001</v>
      </c>
      <c r="H39">
        <v>2.6208999999999998</v>
      </c>
      <c r="I39" t="str">
        <f t="shared" si="0"/>
        <v>In Nov, absenteeism was not significantly higher than expected among workers in Manufacturing Industries.</v>
      </c>
    </row>
    <row r="40" spans="1:9" x14ac:dyDescent="0.25">
      <c r="A40" t="s">
        <v>114</v>
      </c>
      <c r="B40" t="s">
        <v>2</v>
      </c>
      <c r="C40">
        <v>1.7744</v>
      </c>
      <c r="D40">
        <v>1.3718999999999999</v>
      </c>
      <c r="E40">
        <v>2.1768999999999998</v>
      </c>
      <c r="F40">
        <v>2.5604</v>
      </c>
      <c r="G40">
        <v>2.3694999999999999</v>
      </c>
      <c r="H40">
        <v>2.7513999999999998</v>
      </c>
      <c r="I40" t="str">
        <f t="shared" si="0"/>
        <v>In Dec, absenteeism was not significantly higher than expected among workers in Manufacturing Industries.</v>
      </c>
    </row>
    <row r="41" spans="1:9" x14ac:dyDescent="0.25">
      <c r="A41" t="s">
        <v>114</v>
      </c>
      <c r="B41" t="s">
        <v>3</v>
      </c>
      <c r="C41">
        <v>2.3944000000000001</v>
      </c>
      <c r="D41">
        <v>1.8493999999999999</v>
      </c>
      <c r="E41">
        <v>2.9394</v>
      </c>
      <c r="F41">
        <v>2.8854000000000002</v>
      </c>
      <c r="G41">
        <v>2.6293000000000002</v>
      </c>
      <c r="H41">
        <v>3.1415000000000002</v>
      </c>
      <c r="I41" t="str">
        <f t="shared" si="0"/>
        <v>In Jan, absenteeism was not significantly higher than expected among workers in Manufacturing Industries.</v>
      </c>
    </row>
    <row r="42" spans="1:9" x14ac:dyDescent="0.25">
      <c r="A42" t="s">
        <v>114</v>
      </c>
      <c r="B42" t="s">
        <v>4</v>
      </c>
      <c r="C42">
        <v>3.0379999999999998</v>
      </c>
      <c r="D42">
        <v>2.2780999999999998</v>
      </c>
      <c r="E42">
        <v>3.7978999999999998</v>
      </c>
      <c r="F42">
        <v>2.1080999999999999</v>
      </c>
      <c r="G42">
        <v>1.9244000000000001</v>
      </c>
      <c r="H42">
        <v>2.2917000000000001</v>
      </c>
      <c r="I42" t="str">
        <f t="shared" si="0"/>
        <v>In Feb, absenteeism was not significantly higher than expected among workers in Manufacturing Industries.</v>
      </c>
    </row>
    <row r="43" spans="1:9" x14ac:dyDescent="0.25">
      <c r="A43" t="s">
        <v>114</v>
      </c>
      <c r="B43" t="s">
        <v>5</v>
      </c>
      <c r="F43">
        <v>2.3247</v>
      </c>
      <c r="G43">
        <v>2.0947</v>
      </c>
      <c r="H43">
        <v>2.5547</v>
      </c>
    </row>
    <row r="44" spans="1:9" x14ac:dyDescent="0.25">
      <c r="A44" t="s">
        <v>114</v>
      </c>
      <c r="B44" t="s">
        <v>6</v>
      </c>
      <c r="F44">
        <v>2.1173999999999999</v>
      </c>
      <c r="G44">
        <v>1.792</v>
      </c>
      <c r="H44">
        <v>2.4428999999999998</v>
      </c>
    </row>
    <row r="45" spans="1:9" x14ac:dyDescent="0.25">
      <c r="A45" t="s">
        <v>114</v>
      </c>
      <c r="B45" t="s">
        <v>7</v>
      </c>
      <c r="F45">
        <v>2.1918000000000002</v>
      </c>
      <c r="G45">
        <v>1.8647</v>
      </c>
      <c r="H45">
        <v>2.5188000000000001</v>
      </c>
    </row>
    <row r="46" spans="1:9" x14ac:dyDescent="0.25">
      <c r="A46" t="s">
        <v>114</v>
      </c>
      <c r="B46" t="s">
        <v>8</v>
      </c>
      <c r="F46">
        <v>1.8779999999999999</v>
      </c>
      <c r="G46">
        <v>1.7146999999999999</v>
      </c>
      <c r="H46">
        <v>2.0413999999999999</v>
      </c>
    </row>
    <row r="47" spans="1:9" x14ac:dyDescent="0.25">
      <c r="A47" t="s">
        <v>114</v>
      </c>
      <c r="B47" t="s">
        <v>9</v>
      </c>
      <c r="F47">
        <v>1.9703999999999999</v>
      </c>
      <c r="G47">
        <v>1.7425999999999999</v>
      </c>
      <c r="H47">
        <v>2.1981999999999999</v>
      </c>
    </row>
    <row r="48" spans="1:9" x14ac:dyDescent="0.25">
      <c r="A48" t="s">
        <v>114</v>
      </c>
      <c r="B48" t="s">
        <v>10</v>
      </c>
      <c r="F48">
        <v>2.0057999999999998</v>
      </c>
      <c r="G48">
        <v>1.7981</v>
      </c>
      <c r="H48">
        <v>2.2134999999999998</v>
      </c>
    </row>
    <row r="49" spans="1:9" x14ac:dyDescent="0.25">
      <c r="A49" t="s">
        <v>114</v>
      </c>
      <c r="B49" t="s">
        <v>11</v>
      </c>
      <c r="F49">
        <v>2.1844999999999999</v>
      </c>
      <c r="G49">
        <v>1.9676</v>
      </c>
      <c r="H49">
        <v>2.4015</v>
      </c>
    </row>
    <row r="50" spans="1:9" x14ac:dyDescent="0.25">
      <c r="A50" t="s">
        <v>115</v>
      </c>
      <c r="B50" t="s">
        <v>0</v>
      </c>
      <c r="C50">
        <v>2.1322999999999999</v>
      </c>
      <c r="D50">
        <v>1.7665999999999999</v>
      </c>
      <c r="E50">
        <v>2.4979</v>
      </c>
      <c r="F50">
        <v>2.3889</v>
      </c>
      <c r="G50">
        <v>2.1848999999999998</v>
      </c>
      <c r="H50">
        <v>2.5929000000000002</v>
      </c>
      <c r="I50" t="str">
        <f t="shared" si="0"/>
        <v>In Oct, absenteeism was not significantly higher than expected among workers in Wholesale and Retail Trade Industries.</v>
      </c>
    </row>
    <row r="51" spans="1:9" x14ac:dyDescent="0.25">
      <c r="A51" t="s">
        <v>115</v>
      </c>
      <c r="B51" t="s">
        <v>1</v>
      </c>
      <c r="C51">
        <v>3.0196000000000001</v>
      </c>
      <c r="D51">
        <v>2.4337</v>
      </c>
      <c r="E51">
        <v>3.6055999999999999</v>
      </c>
      <c r="F51">
        <v>2.4904000000000002</v>
      </c>
      <c r="G51">
        <v>2.2652999999999999</v>
      </c>
      <c r="H51">
        <v>2.7155</v>
      </c>
      <c r="I51" t="str">
        <f t="shared" si="0"/>
        <v>In Nov, absenteeism was not significantly higher than expected among workers in Wholesale and Retail Trade Industries.</v>
      </c>
    </row>
    <row r="52" spans="1:9" x14ac:dyDescent="0.25">
      <c r="A52" t="s">
        <v>115</v>
      </c>
      <c r="B52" t="s">
        <v>2</v>
      </c>
      <c r="C52">
        <v>2.5072999999999999</v>
      </c>
      <c r="D52">
        <v>1.9632000000000001</v>
      </c>
      <c r="E52">
        <v>3.0514000000000001</v>
      </c>
      <c r="F52">
        <v>3.0804999999999998</v>
      </c>
      <c r="G52">
        <v>2.8214000000000001</v>
      </c>
      <c r="H52">
        <v>3.3395000000000001</v>
      </c>
      <c r="I52" t="str">
        <f t="shared" si="0"/>
        <v>In Dec, absenteeism was not significantly higher than expected among workers in Wholesale and Retail Trade Industries.</v>
      </c>
    </row>
    <row r="53" spans="1:9" x14ac:dyDescent="0.25">
      <c r="A53" t="s">
        <v>115</v>
      </c>
      <c r="B53" t="s">
        <v>3</v>
      </c>
      <c r="C53">
        <v>3.3327</v>
      </c>
      <c r="D53">
        <v>2.7317</v>
      </c>
      <c r="E53">
        <v>3.9337</v>
      </c>
      <c r="F53">
        <v>3.2610999999999999</v>
      </c>
      <c r="G53">
        <v>2.8967000000000001</v>
      </c>
      <c r="H53">
        <v>3.6255000000000002</v>
      </c>
      <c r="I53" t="str">
        <f t="shared" si="0"/>
        <v>In Jan, absenteeism was not significantly higher than expected among workers in Wholesale and Retail Trade Industries.</v>
      </c>
    </row>
    <row r="54" spans="1:9" x14ac:dyDescent="0.25">
      <c r="A54" t="s">
        <v>115</v>
      </c>
      <c r="B54" t="s">
        <v>4</v>
      </c>
      <c r="C54">
        <v>2.9060999999999999</v>
      </c>
      <c r="D54">
        <v>2.2688999999999999</v>
      </c>
      <c r="E54">
        <v>3.5434000000000001</v>
      </c>
      <c r="F54">
        <v>2.6393</v>
      </c>
      <c r="G54">
        <v>2.3332999999999999</v>
      </c>
      <c r="H54">
        <v>2.9453</v>
      </c>
      <c r="I54" t="str">
        <f t="shared" si="0"/>
        <v>In Feb, absenteeism was not significantly higher than expected among workers in Wholesale and Retail Trade Industries.</v>
      </c>
    </row>
    <row r="55" spans="1:9" x14ac:dyDescent="0.25">
      <c r="A55" t="s">
        <v>115</v>
      </c>
      <c r="B55" t="s">
        <v>5</v>
      </c>
      <c r="F55">
        <v>2.5093999999999999</v>
      </c>
      <c r="G55">
        <v>2.2149999999999999</v>
      </c>
      <c r="H55">
        <v>2.8037000000000001</v>
      </c>
    </row>
    <row r="56" spans="1:9" x14ac:dyDescent="0.25">
      <c r="A56" t="s">
        <v>115</v>
      </c>
      <c r="B56" t="s">
        <v>6</v>
      </c>
      <c r="F56">
        <v>2.3647999999999998</v>
      </c>
      <c r="G56">
        <v>2.0937999999999999</v>
      </c>
      <c r="H56">
        <v>2.6356999999999999</v>
      </c>
    </row>
    <row r="57" spans="1:9" x14ac:dyDescent="0.25">
      <c r="A57" t="s">
        <v>115</v>
      </c>
      <c r="B57" t="s">
        <v>7</v>
      </c>
      <c r="F57">
        <v>2.1867000000000001</v>
      </c>
      <c r="G57">
        <v>1.8866000000000001</v>
      </c>
      <c r="H57">
        <v>2.4868999999999999</v>
      </c>
    </row>
    <row r="58" spans="1:9" x14ac:dyDescent="0.25">
      <c r="A58" t="s">
        <v>115</v>
      </c>
      <c r="B58" t="s">
        <v>8</v>
      </c>
      <c r="F58">
        <v>1.94</v>
      </c>
      <c r="G58">
        <v>1.7014</v>
      </c>
      <c r="H58">
        <v>2.1785999999999999</v>
      </c>
    </row>
    <row r="59" spans="1:9" x14ac:dyDescent="0.25">
      <c r="A59" t="s">
        <v>115</v>
      </c>
      <c r="B59" t="s">
        <v>9</v>
      </c>
      <c r="F59">
        <v>2.2892999999999999</v>
      </c>
      <c r="G59">
        <v>2.0804</v>
      </c>
      <c r="H59">
        <v>2.4982000000000002</v>
      </c>
    </row>
    <row r="60" spans="1:9" x14ac:dyDescent="0.25">
      <c r="A60" t="s">
        <v>115</v>
      </c>
      <c r="B60" t="s">
        <v>10</v>
      </c>
      <c r="F60">
        <v>2.3944999999999999</v>
      </c>
      <c r="G60">
        <v>2.1413000000000002</v>
      </c>
      <c r="H60">
        <v>2.6476999999999999</v>
      </c>
    </row>
    <row r="61" spans="1:9" x14ac:dyDescent="0.25">
      <c r="A61" t="s">
        <v>115</v>
      </c>
      <c r="B61" t="s">
        <v>11</v>
      </c>
      <c r="F61">
        <v>2.5752999999999999</v>
      </c>
      <c r="G61">
        <v>2.3292999999999999</v>
      </c>
      <c r="H61">
        <v>2.8212000000000002</v>
      </c>
    </row>
    <row r="62" spans="1:9" x14ac:dyDescent="0.25">
      <c r="A62" t="s">
        <v>116</v>
      </c>
      <c r="B62" t="s">
        <v>0</v>
      </c>
      <c r="C62">
        <v>2.7299000000000002</v>
      </c>
      <c r="D62">
        <v>2.1850999999999998</v>
      </c>
      <c r="E62">
        <v>3.2746</v>
      </c>
      <c r="F62">
        <v>2.3708</v>
      </c>
      <c r="G62">
        <v>2.0297000000000001</v>
      </c>
      <c r="H62">
        <v>2.7119</v>
      </c>
      <c r="I62" t="str">
        <f t="shared" si="0"/>
        <v>In Oct, absenteeism was not significantly higher than expected among workers in Transportation and Utilities Industries.</v>
      </c>
    </row>
    <row r="63" spans="1:9" x14ac:dyDescent="0.25">
      <c r="A63" t="s">
        <v>116</v>
      </c>
      <c r="B63" t="s">
        <v>1</v>
      </c>
      <c r="C63">
        <v>2.3639000000000001</v>
      </c>
      <c r="D63">
        <v>1.8230999999999999</v>
      </c>
      <c r="E63">
        <v>2.9047999999999998</v>
      </c>
      <c r="F63">
        <v>2.3553999999999999</v>
      </c>
      <c r="G63">
        <v>2.0005000000000002</v>
      </c>
      <c r="H63">
        <v>2.7103999999999999</v>
      </c>
      <c r="I63" t="str">
        <f t="shared" si="0"/>
        <v>In Nov, absenteeism was not significantly higher than expected among workers in Transportation and Utilities Industries.</v>
      </c>
    </row>
    <row r="64" spans="1:9" x14ac:dyDescent="0.25">
      <c r="A64" t="s">
        <v>116</v>
      </c>
      <c r="B64" t="s">
        <v>2</v>
      </c>
      <c r="C64">
        <v>2.1524999999999999</v>
      </c>
      <c r="D64">
        <v>1.3946000000000001</v>
      </c>
      <c r="E64">
        <v>2.9104000000000001</v>
      </c>
      <c r="F64">
        <v>2.9382000000000001</v>
      </c>
      <c r="G64">
        <v>2.5724999999999998</v>
      </c>
      <c r="H64">
        <v>3.3037999999999998</v>
      </c>
      <c r="I64" t="str">
        <f t="shared" si="0"/>
        <v>In Dec, absenteeism was not significantly higher than expected among workers in Transportation and Utilities Industries.</v>
      </c>
    </row>
    <row r="65" spans="1:9" x14ac:dyDescent="0.25">
      <c r="A65" t="s">
        <v>116</v>
      </c>
      <c r="B65" t="s">
        <v>3</v>
      </c>
      <c r="C65">
        <v>2.2406000000000001</v>
      </c>
      <c r="D65">
        <v>1.4748000000000001</v>
      </c>
      <c r="E65">
        <v>3.0064000000000002</v>
      </c>
      <c r="F65">
        <v>3.3489</v>
      </c>
      <c r="G65">
        <v>2.9258999999999999</v>
      </c>
      <c r="H65">
        <v>3.7719999999999998</v>
      </c>
      <c r="I65" t="str">
        <f t="shared" si="0"/>
        <v>In Jan, absenteeism was not significantly higher than expected among workers in Transportation and Utilities Industries.</v>
      </c>
    </row>
    <row r="66" spans="1:9" x14ac:dyDescent="0.25">
      <c r="A66" t="s">
        <v>116</v>
      </c>
      <c r="B66" t="s">
        <v>4</v>
      </c>
      <c r="C66">
        <v>2.6082999999999998</v>
      </c>
      <c r="D66">
        <v>1.6419999999999999</v>
      </c>
      <c r="E66">
        <v>3.5746000000000002</v>
      </c>
      <c r="F66">
        <v>3.0074000000000001</v>
      </c>
      <c r="G66">
        <v>2.6097000000000001</v>
      </c>
      <c r="H66">
        <v>3.4051999999999998</v>
      </c>
      <c r="I66" t="str">
        <f t="shared" si="0"/>
        <v>In Feb, absenteeism was not significantly higher than expected among workers in Transportation and Utilities Industries.</v>
      </c>
    </row>
    <row r="67" spans="1:9" x14ac:dyDescent="0.25">
      <c r="A67" t="s">
        <v>116</v>
      </c>
      <c r="B67" t="s">
        <v>5</v>
      </c>
      <c r="F67">
        <v>2.6048</v>
      </c>
      <c r="G67">
        <v>2.2568000000000001</v>
      </c>
      <c r="H67">
        <v>2.9527999999999999</v>
      </c>
    </row>
    <row r="68" spans="1:9" x14ac:dyDescent="0.25">
      <c r="A68" t="s">
        <v>116</v>
      </c>
      <c r="B68" t="s">
        <v>6</v>
      </c>
      <c r="F68">
        <v>2.9013</v>
      </c>
      <c r="G68">
        <v>2.5215999999999998</v>
      </c>
      <c r="H68">
        <v>3.2810000000000001</v>
      </c>
    </row>
    <row r="69" spans="1:9" x14ac:dyDescent="0.25">
      <c r="A69" t="s">
        <v>116</v>
      </c>
      <c r="B69" t="s">
        <v>7</v>
      </c>
      <c r="F69">
        <v>2.649</v>
      </c>
      <c r="G69">
        <v>2.3231000000000002</v>
      </c>
      <c r="H69">
        <v>2.9750000000000001</v>
      </c>
    </row>
    <row r="70" spans="1:9" x14ac:dyDescent="0.25">
      <c r="A70" t="s">
        <v>116</v>
      </c>
      <c r="B70" t="s">
        <v>8</v>
      </c>
      <c r="F70">
        <v>2.5162</v>
      </c>
      <c r="G70">
        <v>2.1829999999999998</v>
      </c>
      <c r="H70">
        <v>2.8492999999999999</v>
      </c>
    </row>
    <row r="71" spans="1:9" x14ac:dyDescent="0.25">
      <c r="A71" t="s">
        <v>116</v>
      </c>
      <c r="B71" t="s">
        <v>9</v>
      </c>
      <c r="F71">
        <v>2.2378999999999998</v>
      </c>
      <c r="G71">
        <v>1.9476</v>
      </c>
      <c r="H71">
        <v>2.5283000000000002</v>
      </c>
    </row>
    <row r="72" spans="1:9" x14ac:dyDescent="0.25">
      <c r="A72" t="s">
        <v>116</v>
      </c>
      <c r="B72" t="s">
        <v>10</v>
      </c>
      <c r="F72">
        <v>2.6436999999999999</v>
      </c>
      <c r="G72">
        <v>2.1922000000000001</v>
      </c>
      <c r="H72">
        <v>3.0952999999999999</v>
      </c>
    </row>
    <row r="73" spans="1:9" x14ac:dyDescent="0.25">
      <c r="A73" t="s">
        <v>116</v>
      </c>
      <c r="B73" t="s">
        <v>11</v>
      </c>
      <c r="F73">
        <v>2.3435000000000001</v>
      </c>
      <c r="G73">
        <v>1.97</v>
      </c>
      <c r="H73">
        <v>2.7170999999999998</v>
      </c>
    </row>
    <row r="74" spans="1:9" x14ac:dyDescent="0.25">
      <c r="A74" t="s">
        <v>117</v>
      </c>
      <c r="B74" t="s">
        <v>0</v>
      </c>
      <c r="C74">
        <v>2.4546000000000001</v>
      </c>
      <c r="D74">
        <v>1.5314000000000001</v>
      </c>
      <c r="E74">
        <v>3.3778999999999999</v>
      </c>
      <c r="F74">
        <v>1.8813</v>
      </c>
      <c r="G74">
        <v>1.3707</v>
      </c>
      <c r="H74">
        <v>2.3917999999999999</v>
      </c>
      <c r="I74" t="str">
        <f t="shared" ref="I74:I126" si="1">IF(D74&gt;H74,"In "&amp;B74&amp;", absenteeism was significantly higher than expected among workers in"&amp;" "&amp;A74&amp;".","In "&amp;B74&amp;", absenteeism was not significantly higher than expected among workers in"&amp;" "&amp;A74&amp;".")</f>
        <v>In Oct, absenteeism was not significantly higher than expected among workers in Information Industries.</v>
      </c>
    </row>
    <row r="75" spans="1:9" x14ac:dyDescent="0.25">
      <c r="A75" t="s">
        <v>117</v>
      </c>
      <c r="B75" t="s">
        <v>1</v>
      </c>
      <c r="C75">
        <v>2.964</v>
      </c>
      <c r="D75">
        <v>1.6037999999999999</v>
      </c>
      <c r="E75">
        <v>4.3242000000000003</v>
      </c>
      <c r="F75">
        <v>1.9352</v>
      </c>
      <c r="G75">
        <v>1.2805</v>
      </c>
      <c r="H75">
        <v>2.5899000000000001</v>
      </c>
      <c r="I75" t="str">
        <f t="shared" si="1"/>
        <v>In Nov, absenteeism was not significantly higher than expected among workers in Information Industries.</v>
      </c>
    </row>
    <row r="76" spans="1:9" x14ac:dyDescent="0.25">
      <c r="A76" t="s">
        <v>117</v>
      </c>
      <c r="B76" t="s">
        <v>2</v>
      </c>
      <c r="C76">
        <v>2.29</v>
      </c>
      <c r="D76">
        <v>1.1880999999999999</v>
      </c>
      <c r="E76">
        <v>3.3919000000000001</v>
      </c>
      <c r="F76">
        <v>1.9522999999999999</v>
      </c>
      <c r="G76">
        <v>1.2606999999999999</v>
      </c>
      <c r="H76">
        <v>2.6438999999999999</v>
      </c>
      <c r="I76" t="str">
        <f t="shared" si="1"/>
        <v>In Dec, absenteeism was not significantly higher than expected among workers in Information Industries.</v>
      </c>
    </row>
    <row r="77" spans="1:9" x14ac:dyDescent="0.25">
      <c r="A77" t="s">
        <v>117</v>
      </c>
      <c r="B77" t="s">
        <v>3</v>
      </c>
      <c r="C77">
        <v>2.1248</v>
      </c>
      <c r="D77">
        <v>0.6492</v>
      </c>
      <c r="E77">
        <v>3.6004999999999998</v>
      </c>
      <c r="F77">
        <v>2.4321999999999999</v>
      </c>
      <c r="G77">
        <v>1.8016000000000001</v>
      </c>
      <c r="H77">
        <v>3.0629</v>
      </c>
      <c r="I77" t="str">
        <f t="shared" si="1"/>
        <v>In Jan, absenteeism was not significantly higher than expected among workers in Information Industries.</v>
      </c>
    </row>
    <row r="78" spans="1:9" x14ac:dyDescent="0.25">
      <c r="A78" t="s">
        <v>117</v>
      </c>
      <c r="B78" t="s">
        <v>4</v>
      </c>
      <c r="C78">
        <v>3.548</v>
      </c>
      <c r="D78">
        <v>1.9535</v>
      </c>
      <c r="E78">
        <v>5.1425999999999998</v>
      </c>
      <c r="F78">
        <v>1.6286</v>
      </c>
      <c r="G78">
        <v>1.1259999999999999</v>
      </c>
      <c r="H78">
        <v>2.1313</v>
      </c>
      <c r="I78" t="str">
        <f t="shared" si="1"/>
        <v>In Feb, absenteeism was not significantly higher than expected among workers in Information Industries.</v>
      </c>
    </row>
    <row r="79" spans="1:9" x14ac:dyDescent="0.25">
      <c r="A79" t="s">
        <v>117</v>
      </c>
      <c r="B79" t="s">
        <v>5</v>
      </c>
      <c r="F79">
        <v>2.3673999999999999</v>
      </c>
      <c r="G79">
        <v>1.8844000000000001</v>
      </c>
      <c r="H79">
        <v>2.8504</v>
      </c>
    </row>
    <row r="80" spans="1:9" x14ac:dyDescent="0.25">
      <c r="A80" t="s">
        <v>117</v>
      </c>
      <c r="B80" t="s">
        <v>6</v>
      </c>
      <c r="F80">
        <v>2.2553999999999998</v>
      </c>
      <c r="G80">
        <v>1.7554000000000001</v>
      </c>
      <c r="H80">
        <v>2.7553999999999998</v>
      </c>
    </row>
    <row r="81" spans="1:9" x14ac:dyDescent="0.25">
      <c r="A81" t="s">
        <v>117</v>
      </c>
      <c r="B81" t="s">
        <v>7</v>
      </c>
      <c r="F81">
        <v>1.9472</v>
      </c>
      <c r="G81">
        <v>1.5152000000000001</v>
      </c>
      <c r="H81">
        <v>2.3792</v>
      </c>
    </row>
    <row r="82" spans="1:9" x14ac:dyDescent="0.25">
      <c r="A82" t="s">
        <v>117</v>
      </c>
      <c r="B82" t="s">
        <v>8</v>
      </c>
      <c r="F82">
        <v>1.4608000000000001</v>
      </c>
      <c r="G82">
        <v>0.97740000000000005</v>
      </c>
      <c r="H82">
        <v>1.9441999999999999</v>
      </c>
    </row>
    <row r="83" spans="1:9" x14ac:dyDescent="0.25">
      <c r="A83" t="s">
        <v>117</v>
      </c>
      <c r="B83" t="s">
        <v>9</v>
      </c>
      <c r="F83">
        <v>1.3707</v>
      </c>
      <c r="G83">
        <v>0.94220000000000004</v>
      </c>
      <c r="H83">
        <v>1.7991999999999999</v>
      </c>
    </row>
    <row r="84" spans="1:9" x14ac:dyDescent="0.25">
      <c r="A84" t="s">
        <v>117</v>
      </c>
      <c r="B84" t="s">
        <v>10</v>
      </c>
      <c r="F84">
        <v>1.7508999999999999</v>
      </c>
      <c r="G84">
        <v>1.2684</v>
      </c>
      <c r="H84">
        <v>2.2332999999999998</v>
      </c>
    </row>
    <row r="85" spans="1:9" x14ac:dyDescent="0.25">
      <c r="A85" t="s">
        <v>117</v>
      </c>
      <c r="B85" t="s">
        <v>11</v>
      </c>
      <c r="F85">
        <v>1.5471999999999999</v>
      </c>
      <c r="G85">
        <v>1.2492000000000001</v>
      </c>
      <c r="H85">
        <v>1.8452999999999999</v>
      </c>
    </row>
    <row r="86" spans="1:9" x14ac:dyDescent="0.25">
      <c r="A86" t="s">
        <v>118</v>
      </c>
      <c r="B86" t="s">
        <v>0</v>
      </c>
      <c r="C86">
        <v>1.2282</v>
      </c>
      <c r="D86">
        <v>0.83169999999999999</v>
      </c>
      <c r="E86">
        <v>1.6247</v>
      </c>
      <c r="F86">
        <v>1.5884</v>
      </c>
      <c r="G86">
        <v>1.4006000000000001</v>
      </c>
      <c r="H86">
        <v>1.7763</v>
      </c>
      <c r="I86" t="str">
        <f t="shared" si="1"/>
        <v>In Oct, absenteeism was not significantly higher than expected among workers in Financial Activities Industries.</v>
      </c>
    </row>
    <row r="87" spans="1:9" x14ac:dyDescent="0.25">
      <c r="A87" t="s">
        <v>118</v>
      </c>
      <c r="B87" t="s">
        <v>1</v>
      </c>
      <c r="C87">
        <v>1.7999000000000001</v>
      </c>
      <c r="D87">
        <v>1.1053999999999999</v>
      </c>
      <c r="E87">
        <v>2.4943</v>
      </c>
      <c r="F87">
        <v>1.5744</v>
      </c>
      <c r="G87">
        <v>1.3855999999999999</v>
      </c>
      <c r="H87">
        <v>1.7632000000000001</v>
      </c>
      <c r="I87" t="str">
        <f t="shared" si="1"/>
        <v>In Nov, absenteeism was not significantly higher than expected among workers in Financial Activities Industries.</v>
      </c>
    </row>
    <row r="88" spans="1:9" x14ac:dyDescent="0.25">
      <c r="A88" t="s">
        <v>118</v>
      </c>
      <c r="B88" t="s">
        <v>2</v>
      </c>
      <c r="C88">
        <v>2.0114000000000001</v>
      </c>
      <c r="D88">
        <v>1.3935999999999999</v>
      </c>
      <c r="E88">
        <v>2.6292</v>
      </c>
      <c r="F88">
        <v>1.9216</v>
      </c>
      <c r="G88">
        <v>1.7094</v>
      </c>
      <c r="H88">
        <v>2.1337999999999999</v>
      </c>
      <c r="I88" t="str">
        <f t="shared" si="1"/>
        <v>In Dec, absenteeism was not significantly higher than expected among workers in Financial Activities Industries.</v>
      </c>
    </row>
    <row r="89" spans="1:9" x14ac:dyDescent="0.25">
      <c r="A89" t="s">
        <v>118</v>
      </c>
      <c r="B89" t="s">
        <v>3</v>
      </c>
      <c r="C89">
        <v>2.6080999999999999</v>
      </c>
      <c r="D89">
        <v>2.0638999999999998</v>
      </c>
      <c r="E89">
        <v>3.1522999999999999</v>
      </c>
      <c r="F89">
        <v>2.5596999999999999</v>
      </c>
      <c r="G89">
        <v>2.2749000000000001</v>
      </c>
      <c r="H89">
        <v>2.8445</v>
      </c>
      <c r="I89" t="str">
        <f t="shared" si="1"/>
        <v>In Jan, absenteeism was not significantly higher than expected among workers in Financial Activities Industries.</v>
      </c>
    </row>
    <row r="90" spans="1:9" x14ac:dyDescent="0.25">
      <c r="A90" t="s">
        <v>118</v>
      </c>
      <c r="B90" t="s">
        <v>4</v>
      </c>
      <c r="C90">
        <v>2.6947000000000001</v>
      </c>
      <c r="D90">
        <v>2.0943999999999998</v>
      </c>
      <c r="E90">
        <v>3.2949999999999999</v>
      </c>
      <c r="F90">
        <v>2.1814</v>
      </c>
      <c r="G90">
        <v>1.9024000000000001</v>
      </c>
      <c r="H90">
        <v>2.4605000000000001</v>
      </c>
      <c r="I90" t="str">
        <f t="shared" si="1"/>
        <v>In Feb, absenteeism was not significantly higher than expected among workers in Financial Activities Industries.</v>
      </c>
    </row>
    <row r="91" spans="1:9" x14ac:dyDescent="0.25">
      <c r="A91" t="s">
        <v>118</v>
      </c>
      <c r="B91" t="s">
        <v>5</v>
      </c>
      <c r="F91">
        <v>1.9351</v>
      </c>
      <c r="G91">
        <v>1.6614</v>
      </c>
      <c r="H91">
        <v>2.2086999999999999</v>
      </c>
    </row>
    <row r="92" spans="1:9" x14ac:dyDescent="0.25">
      <c r="A92" t="s">
        <v>118</v>
      </c>
      <c r="B92" t="s">
        <v>6</v>
      </c>
      <c r="F92">
        <v>1.609</v>
      </c>
      <c r="G92">
        <v>1.3847</v>
      </c>
      <c r="H92">
        <v>1.8332999999999999</v>
      </c>
    </row>
    <row r="93" spans="1:9" x14ac:dyDescent="0.25">
      <c r="A93" t="s">
        <v>118</v>
      </c>
      <c r="B93" t="s">
        <v>7</v>
      </c>
      <c r="F93">
        <v>1.4087000000000001</v>
      </c>
      <c r="G93">
        <v>1.1496</v>
      </c>
      <c r="H93">
        <v>1.6677999999999999</v>
      </c>
    </row>
    <row r="94" spans="1:9" x14ac:dyDescent="0.25">
      <c r="A94" t="s">
        <v>118</v>
      </c>
      <c r="B94" t="s">
        <v>8</v>
      </c>
      <c r="F94">
        <v>1.1557999999999999</v>
      </c>
      <c r="G94">
        <v>0.91100000000000003</v>
      </c>
      <c r="H94">
        <v>1.4006000000000001</v>
      </c>
    </row>
    <row r="95" spans="1:9" x14ac:dyDescent="0.25">
      <c r="A95" t="s">
        <v>118</v>
      </c>
      <c r="B95" t="s">
        <v>9</v>
      </c>
      <c r="F95">
        <v>1.3278000000000001</v>
      </c>
      <c r="G95">
        <v>1.1354</v>
      </c>
      <c r="H95">
        <v>1.5201</v>
      </c>
    </row>
    <row r="96" spans="1:9" x14ac:dyDescent="0.25">
      <c r="A96" t="s">
        <v>118</v>
      </c>
      <c r="B96" t="s">
        <v>10</v>
      </c>
      <c r="F96">
        <v>1.6393</v>
      </c>
      <c r="G96">
        <v>1.3431999999999999</v>
      </c>
      <c r="H96">
        <v>1.9353</v>
      </c>
    </row>
    <row r="97" spans="1:9" x14ac:dyDescent="0.25">
      <c r="A97" t="s">
        <v>118</v>
      </c>
      <c r="B97" t="s">
        <v>11</v>
      </c>
      <c r="F97">
        <v>1.5105</v>
      </c>
      <c r="G97">
        <v>1.2612000000000001</v>
      </c>
      <c r="H97">
        <v>1.7598</v>
      </c>
    </row>
    <row r="98" spans="1:9" x14ac:dyDescent="0.25">
      <c r="A98" t="s">
        <v>119</v>
      </c>
      <c r="B98" t="s">
        <v>0</v>
      </c>
      <c r="C98">
        <v>1.7538</v>
      </c>
      <c r="D98">
        <v>1.3493999999999999</v>
      </c>
      <c r="E98">
        <v>2.1583000000000001</v>
      </c>
      <c r="F98">
        <v>1.5441</v>
      </c>
      <c r="G98">
        <v>1.3754999999999999</v>
      </c>
      <c r="H98">
        <v>1.7128000000000001</v>
      </c>
      <c r="I98" t="str">
        <f t="shared" si="1"/>
        <v>In Oct, absenteeism was not significantly higher than expected among workers in Professional and Business Services Industries.</v>
      </c>
    </row>
    <row r="99" spans="1:9" x14ac:dyDescent="0.25">
      <c r="A99" t="s">
        <v>119</v>
      </c>
      <c r="B99" t="s">
        <v>1</v>
      </c>
      <c r="C99">
        <v>1.7083999999999999</v>
      </c>
      <c r="D99">
        <v>1.2563</v>
      </c>
      <c r="E99">
        <v>2.1604999999999999</v>
      </c>
      <c r="F99">
        <v>1.8244</v>
      </c>
      <c r="G99">
        <v>1.6709000000000001</v>
      </c>
      <c r="H99">
        <v>1.9778</v>
      </c>
      <c r="I99" t="str">
        <f t="shared" si="1"/>
        <v>In Nov, absenteeism was not significantly higher than expected among workers in Professional and Business Services Industries.</v>
      </c>
    </row>
    <row r="100" spans="1:9" x14ac:dyDescent="0.25">
      <c r="A100" t="s">
        <v>119</v>
      </c>
      <c r="B100" t="s">
        <v>2</v>
      </c>
      <c r="C100">
        <v>2.1438000000000001</v>
      </c>
      <c r="D100">
        <v>1.5511999999999999</v>
      </c>
      <c r="E100">
        <v>2.7364000000000002</v>
      </c>
      <c r="F100">
        <v>2.1101000000000001</v>
      </c>
      <c r="G100">
        <v>1.8373999999999999</v>
      </c>
      <c r="H100">
        <v>2.3828</v>
      </c>
      <c r="I100" t="str">
        <f t="shared" si="1"/>
        <v>In Dec, absenteeism was not significantly higher than expected among workers in Professional and Business Services Industries.</v>
      </c>
    </row>
    <row r="101" spans="1:9" x14ac:dyDescent="0.25">
      <c r="A101" t="s">
        <v>119</v>
      </c>
      <c r="B101" t="s">
        <v>3</v>
      </c>
      <c r="C101">
        <v>2.2848999999999999</v>
      </c>
      <c r="D101">
        <v>1.6892</v>
      </c>
      <c r="E101">
        <v>2.8807</v>
      </c>
      <c r="F101">
        <v>2.6393</v>
      </c>
      <c r="G101">
        <v>2.4192</v>
      </c>
      <c r="H101">
        <v>2.8593999999999999</v>
      </c>
      <c r="I101" t="str">
        <f t="shared" si="1"/>
        <v>In Jan, absenteeism was not significantly higher than expected among workers in Professional and Business Services Industries.</v>
      </c>
    </row>
    <row r="102" spans="1:9" x14ac:dyDescent="0.25">
      <c r="A102" t="s">
        <v>119</v>
      </c>
      <c r="B102" t="s">
        <v>4</v>
      </c>
      <c r="C102">
        <v>2.7888000000000002</v>
      </c>
      <c r="D102">
        <v>2.1493000000000002</v>
      </c>
      <c r="E102">
        <v>3.4283000000000001</v>
      </c>
      <c r="F102">
        <v>1.8360000000000001</v>
      </c>
      <c r="G102">
        <v>1.6379999999999999</v>
      </c>
      <c r="H102">
        <v>2.0341</v>
      </c>
      <c r="I102" t="str">
        <f t="shared" si="1"/>
        <v>In Feb, absenteeism was significantly higher than expected among workers in Professional and Business Services Industries.</v>
      </c>
    </row>
    <row r="103" spans="1:9" x14ac:dyDescent="0.25">
      <c r="A103" t="s">
        <v>119</v>
      </c>
      <c r="B103" t="s">
        <v>5</v>
      </c>
      <c r="F103">
        <v>1.8021</v>
      </c>
      <c r="G103">
        <v>1.6339999999999999</v>
      </c>
      <c r="H103">
        <v>1.9702</v>
      </c>
    </row>
    <row r="104" spans="1:9" x14ac:dyDescent="0.25">
      <c r="A104" t="s">
        <v>119</v>
      </c>
      <c r="B104" t="s">
        <v>6</v>
      </c>
      <c r="F104">
        <v>1.6604000000000001</v>
      </c>
      <c r="G104">
        <v>1.5101</v>
      </c>
      <c r="H104">
        <v>1.8107</v>
      </c>
    </row>
    <row r="105" spans="1:9" x14ac:dyDescent="0.25">
      <c r="A105" t="s">
        <v>119</v>
      </c>
      <c r="B105" t="s">
        <v>7</v>
      </c>
      <c r="F105">
        <v>1.6101000000000001</v>
      </c>
      <c r="G105">
        <v>1.4139999999999999</v>
      </c>
      <c r="H105">
        <v>1.8061</v>
      </c>
    </row>
    <row r="106" spans="1:9" x14ac:dyDescent="0.25">
      <c r="A106" t="s">
        <v>119</v>
      </c>
      <c r="B106" t="s">
        <v>8</v>
      </c>
      <c r="F106">
        <v>1.3409</v>
      </c>
      <c r="G106">
        <v>1.1395</v>
      </c>
      <c r="H106">
        <v>1.5424</v>
      </c>
    </row>
    <row r="107" spans="1:9" x14ac:dyDescent="0.25">
      <c r="A107" t="s">
        <v>119</v>
      </c>
      <c r="B107" t="s">
        <v>9</v>
      </c>
      <c r="F107">
        <v>1.6654</v>
      </c>
      <c r="G107">
        <v>1.4765999999999999</v>
      </c>
      <c r="H107">
        <v>1.8542000000000001</v>
      </c>
    </row>
    <row r="108" spans="1:9" x14ac:dyDescent="0.25">
      <c r="A108" t="s">
        <v>119</v>
      </c>
      <c r="B108" t="s">
        <v>10</v>
      </c>
      <c r="F108">
        <v>1.8058000000000001</v>
      </c>
      <c r="G108">
        <v>1.5699000000000001</v>
      </c>
      <c r="H108">
        <v>2.0417000000000001</v>
      </c>
    </row>
    <row r="109" spans="1:9" x14ac:dyDescent="0.25">
      <c r="A109" t="s">
        <v>119</v>
      </c>
      <c r="B109" t="s">
        <v>11</v>
      </c>
      <c r="F109">
        <v>1.5599000000000001</v>
      </c>
      <c r="G109">
        <v>1.4166000000000001</v>
      </c>
      <c r="H109">
        <v>1.7032</v>
      </c>
    </row>
    <row r="110" spans="1:9" x14ac:dyDescent="0.25">
      <c r="A110" t="s">
        <v>120</v>
      </c>
      <c r="B110" t="s">
        <v>0</v>
      </c>
      <c r="C110">
        <v>2.4018999999999999</v>
      </c>
      <c r="D110">
        <v>2.0047000000000001</v>
      </c>
      <c r="E110">
        <v>2.7989999999999999</v>
      </c>
      <c r="F110">
        <v>2.2446999999999999</v>
      </c>
      <c r="G110">
        <v>2.1002999999999998</v>
      </c>
      <c r="H110">
        <v>2.3891</v>
      </c>
      <c r="I110" t="str">
        <f t="shared" si="1"/>
        <v>In Oct, absenteeism was not significantly higher than expected among workers in Educational and Health Services Industries.</v>
      </c>
    </row>
    <row r="111" spans="1:9" x14ac:dyDescent="0.25">
      <c r="A111" t="s">
        <v>120</v>
      </c>
      <c r="B111" t="s">
        <v>1</v>
      </c>
      <c r="C111">
        <v>2.3679999999999999</v>
      </c>
      <c r="D111">
        <v>2.0179999999999998</v>
      </c>
      <c r="E111">
        <v>2.718</v>
      </c>
      <c r="F111">
        <v>2.5613999999999999</v>
      </c>
      <c r="G111">
        <v>2.3393000000000002</v>
      </c>
      <c r="H111">
        <v>2.7833999999999999</v>
      </c>
      <c r="I111" t="str">
        <f t="shared" si="1"/>
        <v>In Nov, absenteeism was not significantly higher than expected among workers in Educational and Health Services Industries.</v>
      </c>
    </row>
    <row r="112" spans="1:9" x14ac:dyDescent="0.25">
      <c r="A112" t="s">
        <v>120</v>
      </c>
      <c r="B112" t="s">
        <v>2</v>
      </c>
      <c r="C112">
        <v>3.0600999999999998</v>
      </c>
      <c r="D112">
        <v>2.4927999999999999</v>
      </c>
      <c r="E112">
        <v>3.6274999999999999</v>
      </c>
      <c r="F112">
        <v>3.0571000000000002</v>
      </c>
      <c r="G112">
        <v>2.8563999999999998</v>
      </c>
      <c r="H112">
        <v>3.2578</v>
      </c>
      <c r="I112" t="str">
        <f t="shared" si="1"/>
        <v>In Dec, absenteeism was not significantly higher than expected among workers in Educational and Health Services Industries.</v>
      </c>
    </row>
    <row r="113" spans="1:9" x14ac:dyDescent="0.25">
      <c r="A113" t="s">
        <v>120</v>
      </c>
      <c r="B113" t="s">
        <v>3</v>
      </c>
      <c r="C113">
        <v>3.5882999999999998</v>
      </c>
      <c r="D113">
        <v>3.0575999999999999</v>
      </c>
      <c r="E113">
        <v>4.1189999999999998</v>
      </c>
      <c r="F113">
        <v>3.2669999999999999</v>
      </c>
      <c r="G113">
        <v>3.0746000000000002</v>
      </c>
      <c r="H113">
        <v>3.4594999999999998</v>
      </c>
      <c r="I113" t="str">
        <f t="shared" si="1"/>
        <v>In Jan, absenteeism was not significantly higher than expected among workers in Educational and Health Services Industries.</v>
      </c>
    </row>
    <row r="114" spans="1:9" x14ac:dyDescent="0.25">
      <c r="A114" t="s">
        <v>120</v>
      </c>
      <c r="B114" t="s">
        <v>4</v>
      </c>
      <c r="C114">
        <v>3.0097</v>
      </c>
      <c r="D114">
        <v>2.6027</v>
      </c>
      <c r="E114">
        <v>3.4167000000000001</v>
      </c>
      <c r="F114">
        <v>2.7391999999999999</v>
      </c>
      <c r="G114">
        <v>2.5228999999999999</v>
      </c>
      <c r="H114">
        <v>2.9554999999999998</v>
      </c>
      <c r="I114" t="str">
        <f t="shared" si="1"/>
        <v>In Feb, absenteeism was not significantly higher than expected among workers in Educational and Health Services Industries.</v>
      </c>
    </row>
    <row r="115" spans="1:9" x14ac:dyDescent="0.25">
      <c r="A115" t="s">
        <v>120</v>
      </c>
      <c r="B115" t="s">
        <v>5</v>
      </c>
      <c r="F115">
        <v>2.5028000000000001</v>
      </c>
      <c r="G115">
        <v>2.3208000000000002</v>
      </c>
      <c r="H115">
        <v>2.6848000000000001</v>
      </c>
    </row>
    <row r="116" spans="1:9" x14ac:dyDescent="0.25">
      <c r="A116" t="s">
        <v>120</v>
      </c>
      <c r="B116" t="s">
        <v>6</v>
      </c>
      <c r="F116">
        <v>2.3976999999999999</v>
      </c>
      <c r="G116">
        <v>2.1993999999999998</v>
      </c>
      <c r="H116">
        <v>2.5960999999999999</v>
      </c>
    </row>
    <row r="117" spans="1:9" x14ac:dyDescent="0.25">
      <c r="A117" t="s">
        <v>120</v>
      </c>
      <c r="B117" t="s">
        <v>7</v>
      </c>
      <c r="F117">
        <v>2.1896</v>
      </c>
      <c r="G117">
        <v>2.0072000000000001</v>
      </c>
      <c r="H117">
        <v>2.3719999999999999</v>
      </c>
    </row>
    <row r="118" spans="1:9" x14ac:dyDescent="0.25">
      <c r="A118" t="s">
        <v>120</v>
      </c>
      <c r="B118" t="s">
        <v>8</v>
      </c>
      <c r="F118">
        <v>1.6277999999999999</v>
      </c>
      <c r="G118">
        <v>1.4961</v>
      </c>
      <c r="H118">
        <v>1.7595000000000001</v>
      </c>
    </row>
    <row r="119" spans="1:9" x14ac:dyDescent="0.25">
      <c r="A119" t="s">
        <v>120</v>
      </c>
      <c r="B119" t="s">
        <v>9</v>
      </c>
      <c r="F119">
        <v>1.8247</v>
      </c>
      <c r="G119">
        <v>1.6794</v>
      </c>
      <c r="H119">
        <v>1.97</v>
      </c>
    </row>
    <row r="120" spans="1:9" x14ac:dyDescent="0.25">
      <c r="A120" t="s">
        <v>120</v>
      </c>
      <c r="B120" t="s">
        <v>10</v>
      </c>
      <c r="F120">
        <v>1.944</v>
      </c>
      <c r="G120">
        <v>1.8301000000000001</v>
      </c>
      <c r="H120">
        <v>2.0577999999999999</v>
      </c>
    </row>
    <row r="121" spans="1:9" x14ac:dyDescent="0.25">
      <c r="A121" t="s">
        <v>120</v>
      </c>
      <c r="B121" t="s">
        <v>11</v>
      </c>
      <c r="F121">
        <v>2.3927</v>
      </c>
      <c r="G121">
        <v>2.2153</v>
      </c>
      <c r="H121">
        <v>2.5701000000000001</v>
      </c>
    </row>
    <row r="122" spans="1:9" x14ac:dyDescent="0.25">
      <c r="A122" t="s">
        <v>121</v>
      </c>
      <c r="B122" t="s">
        <v>0</v>
      </c>
      <c r="C122">
        <v>1.7000999999999999</v>
      </c>
      <c r="D122">
        <v>1.0037</v>
      </c>
      <c r="E122">
        <v>2.3965000000000001</v>
      </c>
      <c r="F122">
        <v>2.0244</v>
      </c>
      <c r="G122">
        <v>1.7846</v>
      </c>
      <c r="H122">
        <v>2.2643</v>
      </c>
      <c r="I122" t="str">
        <f t="shared" si="1"/>
        <v>In Oct, absenteeism was not significantly higher than expected among workers in Leisure and Hospitality Industries.</v>
      </c>
    </row>
    <row r="123" spans="1:9" x14ac:dyDescent="0.25">
      <c r="A123" t="s">
        <v>121</v>
      </c>
      <c r="B123" t="s">
        <v>1</v>
      </c>
      <c r="C123">
        <v>2.8117999999999999</v>
      </c>
      <c r="D123">
        <v>1.9841</v>
      </c>
      <c r="E123">
        <v>3.6395</v>
      </c>
      <c r="F123">
        <v>2.6524999999999999</v>
      </c>
      <c r="G123">
        <v>2.3391000000000002</v>
      </c>
      <c r="H123">
        <v>2.9660000000000002</v>
      </c>
      <c r="I123" t="str">
        <f t="shared" si="1"/>
        <v>In Nov, absenteeism was not significantly higher than expected among workers in Leisure and Hospitality Industries.</v>
      </c>
    </row>
    <row r="124" spans="1:9" x14ac:dyDescent="0.25">
      <c r="A124" t="s">
        <v>121</v>
      </c>
      <c r="B124" t="s">
        <v>2</v>
      </c>
      <c r="C124">
        <v>2.2223999999999999</v>
      </c>
      <c r="D124">
        <v>1.7295</v>
      </c>
      <c r="E124">
        <v>2.7151999999999998</v>
      </c>
      <c r="F124">
        <v>3.0581999999999998</v>
      </c>
      <c r="G124">
        <v>2.6972</v>
      </c>
      <c r="H124">
        <v>3.4192</v>
      </c>
      <c r="I124" t="str">
        <f t="shared" si="1"/>
        <v>In Dec, absenteeism was not significantly higher than expected among workers in Leisure and Hospitality Industries.</v>
      </c>
    </row>
    <row r="125" spans="1:9" x14ac:dyDescent="0.25">
      <c r="A125" t="s">
        <v>121</v>
      </c>
      <c r="B125" t="s">
        <v>3</v>
      </c>
      <c r="C125">
        <v>2.9916999999999998</v>
      </c>
      <c r="D125">
        <v>2.0005999999999999</v>
      </c>
      <c r="E125">
        <v>3.9828000000000001</v>
      </c>
      <c r="F125">
        <v>3.2216999999999998</v>
      </c>
      <c r="G125">
        <v>2.7934999999999999</v>
      </c>
      <c r="H125">
        <v>3.65</v>
      </c>
      <c r="I125" t="str">
        <f t="shared" si="1"/>
        <v>In Jan, absenteeism was not significantly higher than expected among workers in Leisure and Hospitality Industries.</v>
      </c>
    </row>
    <row r="126" spans="1:9" x14ac:dyDescent="0.25">
      <c r="A126" t="s">
        <v>121</v>
      </c>
      <c r="B126" t="s">
        <v>4</v>
      </c>
      <c r="C126">
        <v>3.5333999999999999</v>
      </c>
      <c r="D126">
        <v>2.6749999999999998</v>
      </c>
      <c r="E126">
        <v>4.3917999999999999</v>
      </c>
      <c r="F126">
        <v>2.5743999999999998</v>
      </c>
      <c r="G126">
        <v>2.3199000000000001</v>
      </c>
      <c r="H126">
        <v>2.8288000000000002</v>
      </c>
      <c r="I126" t="str">
        <f t="shared" si="1"/>
        <v>In Feb, absenteeism was not significantly higher than expected among workers in Leisure and Hospitality Industries.</v>
      </c>
    </row>
    <row r="127" spans="1:9" x14ac:dyDescent="0.25">
      <c r="A127" t="s">
        <v>121</v>
      </c>
      <c r="B127" t="s">
        <v>5</v>
      </c>
      <c r="F127">
        <v>2.0981000000000001</v>
      </c>
      <c r="G127">
        <v>1.8627</v>
      </c>
      <c r="H127">
        <v>2.3334999999999999</v>
      </c>
    </row>
    <row r="128" spans="1:9" x14ac:dyDescent="0.25">
      <c r="A128" t="s">
        <v>121</v>
      </c>
      <c r="B128" t="s">
        <v>6</v>
      </c>
      <c r="F128">
        <v>2.4481999999999999</v>
      </c>
      <c r="G128">
        <v>2.1396000000000002</v>
      </c>
      <c r="H128">
        <v>2.7568999999999999</v>
      </c>
    </row>
    <row r="129" spans="1:9" x14ac:dyDescent="0.25">
      <c r="A129" t="s">
        <v>121</v>
      </c>
      <c r="B129" t="s">
        <v>7</v>
      </c>
      <c r="F129">
        <v>2.3908999999999998</v>
      </c>
      <c r="G129">
        <v>2.1638999999999999</v>
      </c>
      <c r="H129">
        <v>2.6179000000000001</v>
      </c>
    </row>
    <row r="130" spans="1:9" x14ac:dyDescent="0.25">
      <c r="A130" t="s">
        <v>121</v>
      </c>
      <c r="B130" t="s">
        <v>8</v>
      </c>
      <c r="F130">
        <v>1.9671000000000001</v>
      </c>
      <c r="G130">
        <v>1.7166999999999999</v>
      </c>
      <c r="H130">
        <v>2.2174</v>
      </c>
    </row>
    <row r="131" spans="1:9" x14ac:dyDescent="0.25">
      <c r="A131" t="s">
        <v>121</v>
      </c>
      <c r="B131" t="s">
        <v>9</v>
      </c>
      <c r="F131">
        <v>2.3128000000000002</v>
      </c>
      <c r="G131">
        <v>2.0339</v>
      </c>
      <c r="H131">
        <v>2.5916999999999999</v>
      </c>
    </row>
    <row r="132" spans="1:9" x14ac:dyDescent="0.25">
      <c r="A132" t="s">
        <v>121</v>
      </c>
      <c r="B132" t="s">
        <v>10</v>
      </c>
      <c r="F132">
        <v>2.2513999999999998</v>
      </c>
      <c r="G132">
        <v>1.9871000000000001</v>
      </c>
      <c r="H132">
        <v>2.5156000000000001</v>
      </c>
    </row>
    <row r="133" spans="1:9" x14ac:dyDescent="0.25">
      <c r="A133" t="s">
        <v>121</v>
      </c>
      <c r="B133" t="s">
        <v>11</v>
      </c>
      <c r="F133">
        <v>2.3860000000000001</v>
      </c>
      <c r="G133">
        <v>2.0406</v>
      </c>
      <c r="H133">
        <v>2.7313999999999998</v>
      </c>
    </row>
    <row r="134" spans="1:9" x14ac:dyDescent="0.25">
      <c r="A134" t="s">
        <v>122</v>
      </c>
      <c r="B134" t="s">
        <v>0</v>
      </c>
      <c r="C134">
        <v>2.2879999999999998</v>
      </c>
      <c r="D134">
        <v>1.6316999999999999</v>
      </c>
      <c r="E134">
        <v>2.9441999999999999</v>
      </c>
      <c r="F134">
        <v>2.3347000000000002</v>
      </c>
      <c r="G134">
        <v>2.0482999999999998</v>
      </c>
      <c r="H134">
        <v>2.6211000000000002</v>
      </c>
      <c r="I134" t="str">
        <f t="shared" ref="I134:I150" si="2">IF(D134&gt;H134,"In "&amp;B134&amp;", absenteeism was significantly higher than expected among workers in"&amp;" "&amp;A134&amp;".","In "&amp;B134&amp;", absenteeism was not significantly higher than expected among workers in"&amp;" "&amp;A134&amp;".")</f>
        <v>In Oct, absenteeism was not significantly higher than expected among workers in Other Services Industries.</v>
      </c>
    </row>
    <row r="135" spans="1:9" x14ac:dyDescent="0.25">
      <c r="A135" t="s">
        <v>122</v>
      </c>
      <c r="B135" t="s">
        <v>1</v>
      </c>
      <c r="C135">
        <v>2.0954999999999999</v>
      </c>
      <c r="D135">
        <v>1.2839</v>
      </c>
      <c r="E135">
        <v>2.9072</v>
      </c>
      <c r="F135">
        <v>2.4622999999999999</v>
      </c>
      <c r="G135">
        <v>2.1625000000000001</v>
      </c>
      <c r="H135">
        <v>2.7621000000000002</v>
      </c>
      <c r="I135" t="str">
        <f t="shared" si="2"/>
        <v>In Nov, absenteeism was not significantly higher than expected among workers in Other Services Industries.</v>
      </c>
    </row>
    <row r="136" spans="1:9" x14ac:dyDescent="0.25">
      <c r="A136" t="s">
        <v>122</v>
      </c>
      <c r="B136" t="s">
        <v>2</v>
      </c>
      <c r="C136">
        <v>2.5619000000000001</v>
      </c>
      <c r="D136">
        <v>1.6389</v>
      </c>
      <c r="E136">
        <v>3.4849000000000001</v>
      </c>
      <c r="F136">
        <v>2.8246000000000002</v>
      </c>
      <c r="G136">
        <v>2.4375</v>
      </c>
      <c r="H136">
        <v>3.2118000000000002</v>
      </c>
      <c r="I136" t="str">
        <f t="shared" si="2"/>
        <v>In Dec, absenteeism was not significantly higher than expected among workers in Other Services Industries.</v>
      </c>
    </row>
    <row r="137" spans="1:9" x14ac:dyDescent="0.25">
      <c r="A137" t="s">
        <v>122</v>
      </c>
      <c r="B137" t="s">
        <v>3</v>
      </c>
      <c r="C137">
        <v>3.5497999999999998</v>
      </c>
      <c r="D137">
        <v>2.5236000000000001</v>
      </c>
      <c r="E137">
        <v>4.5759999999999996</v>
      </c>
      <c r="F137">
        <v>3.5746000000000002</v>
      </c>
      <c r="G137">
        <v>2.8824999999999998</v>
      </c>
      <c r="H137">
        <v>4.2667000000000002</v>
      </c>
      <c r="I137" t="str">
        <f t="shared" si="2"/>
        <v>In Jan, absenteeism was not significantly higher than expected among workers in Other Services Industries.</v>
      </c>
    </row>
    <row r="138" spans="1:9" x14ac:dyDescent="0.25">
      <c r="A138" t="s">
        <v>122</v>
      </c>
      <c r="B138" t="s">
        <v>4</v>
      </c>
      <c r="C138">
        <v>2.8553999999999999</v>
      </c>
      <c r="D138">
        <v>2.0876999999999999</v>
      </c>
      <c r="E138">
        <v>3.6231</v>
      </c>
      <c r="F138">
        <v>2.5371000000000001</v>
      </c>
      <c r="G138">
        <v>2.0350999999999999</v>
      </c>
      <c r="H138">
        <v>3.0390999999999999</v>
      </c>
      <c r="I138" t="str">
        <f t="shared" si="2"/>
        <v>In Feb, absenteeism was not significantly higher than expected among workers in Other Services Industries.</v>
      </c>
    </row>
    <row r="139" spans="1:9" x14ac:dyDescent="0.25">
      <c r="A139" t="s">
        <v>122</v>
      </c>
      <c r="B139" t="s">
        <v>5</v>
      </c>
      <c r="F139">
        <v>2.5926999999999998</v>
      </c>
      <c r="G139">
        <v>2.2073</v>
      </c>
      <c r="H139">
        <v>2.9781</v>
      </c>
    </row>
    <row r="140" spans="1:9" x14ac:dyDescent="0.25">
      <c r="A140" t="s">
        <v>122</v>
      </c>
      <c r="B140" t="s">
        <v>6</v>
      </c>
      <c r="F140">
        <v>1.9024000000000001</v>
      </c>
      <c r="G140">
        <v>1.6393</v>
      </c>
      <c r="H140">
        <v>2.1655000000000002</v>
      </c>
    </row>
    <row r="141" spans="1:9" x14ac:dyDescent="0.25">
      <c r="A141" t="s">
        <v>122</v>
      </c>
      <c r="B141" t="s">
        <v>7</v>
      </c>
      <c r="F141">
        <v>2.4049</v>
      </c>
      <c r="G141">
        <v>2.0609999999999999</v>
      </c>
      <c r="H141">
        <v>2.7486999999999999</v>
      </c>
    </row>
    <row r="142" spans="1:9" x14ac:dyDescent="0.25">
      <c r="A142" t="s">
        <v>122</v>
      </c>
      <c r="B142" t="s">
        <v>8</v>
      </c>
      <c r="F142">
        <v>1.9114</v>
      </c>
      <c r="G142">
        <v>1.5146999999999999</v>
      </c>
      <c r="H142">
        <v>2.3081</v>
      </c>
    </row>
    <row r="143" spans="1:9" x14ac:dyDescent="0.25">
      <c r="A143" t="s">
        <v>122</v>
      </c>
      <c r="B143" t="s">
        <v>9</v>
      </c>
      <c r="F143">
        <v>2.1356999999999999</v>
      </c>
      <c r="G143">
        <v>1.7190000000000001</v>
      </c>
      <c r="H143">
        <v>2.5522999999999998</v>
      </c>
    </row>
    <row r="144" spans="1:9" x14ac:dyDescent="0.25">
      <c r="A144" t="s">
        <v>122</v>
      </c>
      <c r="B144" t="s">
        <v>10</v>
      </c>
      <c r="F144">
        <v>2.0627</v>
      </c>
      <c r="G144">
        <v>1.7199</v>
      </c>
      <c r="H144">
        <v>2.4056000000000002</v>
      </c>
    </row>
    <row r="145" spans="1:9" x14ac:dyDescent="0.25">
      <c r="A145" t="s">
        <v>122</v>
      </c>
      <c r="B145" t="s">
        <v>11</v>
      </c>
      <c r="F145">
        <v>2.2128999999999999</v>
      </c>
      <c r="G145">
        <v>1.8475999999999999</v>
      </c>
      <c r="H145">
        <v>2.5781999999999998</v>
      </c>
    </row>
    <row r="146" spans="1:9" x14ac:dyDescent="0.25">
      <c r="A146" t="s">
        <v>123</v>
      </c>
      <c r="B146" t="s">
        <v>0</v>
      </c>
      <c r="C146">
        <v>2.9350999999999998</v>
      </c>
      <c r="D146">
        <v>1.8655999999999999</v>
      </c>
      <c r="E146">
        <v>4.0045999999999999</v>
      </c>
      <c r="F146">
        <v>2.3603999999999998</v>
      </c>
      <c r="G146">
        <v>1.9486000000000001</v>
      </c>
      <c r="H146">
        <v>2.7722000000000002</v>
      </c>
      <c r="I146" t="str">
        <f t="shared" si="2"/>
        <v>In Oct, absenteeism was not significantly higher than expected among workers in Public Administration Industries.</v>
      </c>
    </row>
    <row r="147" spans="1:9" x14ac:dyDescent="0.25">
      <c r="A147" t="s">
        <v>123</v>
      </c>
      <c r="B147" t="s">
        <v>1</v>
      </c>
      <c r="C147">
        <v>3.5358999999999998</v>
      </c>
      <c r="D147">
        <v>2.3245</v>
      </c>
      <c r="E147">
        <v>4.7473999999999998</v>
      </c>
      <c r="F147">
        <v>2.4281999999999999</v>
      </c>
      <c r="G147">
        <v>2.1339999999999999</v>
      </c>
      <c r="H147">
        <v>2.7223999999999999</v>
      </c>
      <c r="I147" t="str">
        <f t="shared" si="2"/>
        <v>In Nov, absenteeism was not significantly higher than expected among workers in Public Administration Industries.</v>
      </c>
    </row>
    <row r="148" spans="1:9" x14ac:dyDescent="0.25">
      <c r="A148" t="s">
        <v>123</v>
      </c>
      <c r="B148" t="s">
        <v>2</v>
      </c>
      <c r="C148">
        <v>3.5548999999999999</v>
      </c>
      <c r="D148">
        <v>2.8035999999999999</v>
      </c>
      <c r="E148">
        <v>4.3063000000000002</v>
      </c>
      <c r="F148">
        <v>3.7551999999999999</v>
      </c>
      <c r="G148">
        <v>3.3837999999999999</v>
      </c>
      <c r="H148">
        <v>4.1266999999999996</v>
      </c>
      <c r="I148" t="str">
        <f t="shared" si="2"/>
        <v>In Dec, absenteeism was not significantly higher than expected among workers in Public Administration Industries.</v>
      </c>
    </row>
    <row r="149" spans="1:9" x14ac:dyDescent="0.25">
      <c r="A149" t="s">
        <v>123</v>
      </c>
      <c r="B149" t="s">
        <v>3</v>
      </c>
      <c r="C149">
        <v>3.5127000000000002</v>
      </c>
      <c r="D149">
        <v>2.6766999999999999</v>
      </c>
      <c r="E149">
        <v>4.3487</v>
      </c>
      <c r="F149">
        <v>3.6353</v>
      </c>
      <c r="G149">
        <v>3.1709000000000001</v>
      </c>
      <c r="H149">
        <v>4.0997000000000003</v>
      </c>
      <c r="I149" t="str">
        <f t="shared" si="2"/>
        <v>In Jan, absenteeism was not significantly higher than expected among workers in Public Administration Industries.</v>
      </c>
    </row>
    <row r="150" spans="1:9" x14ac:dyDescent="0.25">
      <c r="A150" t="s">
        <v>123</v>
      </c>
      <c r="B150" t="s">
        <v>4</v>
      </c>
      <c r="C150">
        <v>4.4866999999999999</v>
      </c>
      <c r="D150">
        <v>3.2869000000000002</v>
      </c>
      <c r="E150">
        <v>5.6863999999999999</v>
      </c>
      <c r="F150">
        <v>2.7048000000000001</v>
      </c>
      <c r="G150">
        <v>2.3256000000000001</v>
      </c>
      <c r="H150">
        <v>3.0838999999999999</v>
      </c>
      <c r="I150" t="str">
        <f t="shared" si="2"/>
        <v>In Feb, absenteeism was significantly higher than expected among workers in Public Administration Industries.</v>
      </c>
    </row>
    <row r="151" spans="1:9" x14ac:dyDescent="0.25">
      <c r="A151" t="s">
        <v>123</v>
      </c>
      <c r="B151" t="s">
        <v>5</v>
      </c>
      <c r="F151">
        <v>2.8919999999999999</v>
      </c>
      <c r="G151">
        <v>2.5510999999999999</v>
      </c>
      <c r="H151">
        <v>3.2328000000000001</v>
      </c>
    </row>
    <row r="152" spans="1:9" x14ac:dyDescent="0.25">
      <c r="A152" t="s">
        <v>123</v>
      </c>
      <c r="B152" t="s">
        <v>6</v>
      </c>
      <c r="F152">
        <v>2.4239000000000002</v>
      </c>
      <c r="G152">
        <v>2.0287999999999999</v>
      </c>
      <c r="H152">
        <v>2.819</v>
      </c>
    </row>
    <row r="153" spans="1:9" x14ac:dyDescent="0.25">
      <c r="A153" t="s">
        <v>123</v>
      </c>
      <c r="B153" t="s">
        <v>7</v>
      </c>
      <c r="F153">
        <v>2.3029999999999999</v>
      </c>
      <c r="G153">
        <v>1.9362999999999999</v>
      </c>
      <c r="H153">
        <v>2.6697000000000002</v>
      </c>
    </row>
    <row r="154" spans="1:9" x14ac:dyDescent="0.25">
      <c r="A154" t="s">
        <v>123</v>
      </c>
      <c r="B154" t="s">
        <v>8</v>
      </c>
      <c r="F154">
        <v>2.0802</v>
      </c>
      <c r="G154">
        <v>1.7099</v>
      </c>
      <c r="H154">
        <v>2.4504000000000001</v>
      </c>
    </row>
    <row r="155" spans="1:9" x14ac:dyDescent="0.25">
      <c r="A155" t="s">
        <v>123</v>
      </c>
      <c r="B155" t="s">
        <v>9</v>
      </c>
      <c r="F155">
        <v>2.5377000000000001</v>
      </c>
      <c r="G155">
        <v>2.2357999999999998</v>
      </c>
      <c r="H155">
        <v>2.8395999999999999</v>
      </c>
    </row>
    <row r="156" spans="1:9" x14ac:dyDescent="0.25">
      <c r="A156" t="s">
        <v>123</v>
      </c>
      <c r="B156" t="s">
        <v>10</v>
      </c>
      <c r="F156">
        <v>2.4794999999999998</v>
      </c>
      <c r="G156">
        <v>2.1410999999999998</v>
      </c>
      <c r="H156">
        <v>2.8180000000000001</v>
      </c>
    </row>
    <row r="157" spans="1:9" x14ac:dyDescent="0.25">
      <c r="A157" t="s">
        <v>123</v>
      </c>
      <c r="B157" t="s">
        <v>11</v>
      </c>
      <c r="F157">
        <v>2.6612</v>
      </c>
      <c r="G157">
        <v>2.3222</v>
      </c>
      <c r="H157">
        <v>3.0001000000000002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E7076-AC3A-40CD-9129-D6E1DE3EA913}">
  <dimension ref="A1:D52"/>
  <sheetViews>
    <sheetView workbookViewId="0"/>
  </sheetViews>
  <sheetFormatPr defaultRowHeight="15" x14ac:dyDescent="0.25"/>
  <cols>
    <col min="1" max="1" width="9.5703125" bestFit="1" customWidth="1"/>
    <col min="3" max="3" width="16.7109375" customWidth="1"/>
    <col min="4" max="4" width="10" customWidth="1"/>
  </cols>
  <sheetData>
    <row r="1" spans="1:4" x14ac:dyDescent="0.25">
      <c r="A1" t="s">
        <v>12</v>
      </c>
      <c r="B1" t="s">
        <v>56</v>
      </c>
      <c r="C1" t="s">
        <v>57</v>
      </c>
      <c r="D1" t="s">
        <v>109</v>
      </c>
    </row>
    <row r="2" spans="1:4" x14ac:dyDescent="0.25">
      <c r="A2" t="s">
        <v>170</v>
      </c>
      <c r="B2" t="s">
        <v>58</v>
      </c>
      <c r="C2">
        <v>2.2284000000000002</v>
      </c>
      <c r="D2" t="str">
        <f>"In "&amp;A2&amp;", absenteeism in "&amp;B2&amp;" placed it in the "&amp;_xlfn.IFS(_xlfn.PERCENTILE.INC($C$2:$C$52,0.2)&gt;C2,"first",_xlfn.PERCENTILE.INC($C$2:$C$52,0.4)&gt;C2,"second",_xlfn.PERCENTILE.INC($C$2:$C$52,0.6)&gt;C2,"third",_xlfn.PERCENTILE.INC($C$2:$C$52,0.8)&gt;C2,"fourth",_xlfn.PERCENTILE.INC($C$2:$C$52,1)&gt;=C2,"fifth")&amp;" quintile of absenteeism for all 50 states."</f>
        <v>In February, absenteeism in AL placed it in the first quintile of absenteeism for all 50 states.</v>
      </c>
    </row>
    <row r="3" spans="1:4" x14ac:dyDescent="0.25">
      <c r="A3" t="s">
        <v>170</v>
      </c>
      <c r="B3" t="s">
        <v>59</v>
      </c>
      <c r="C3">
        <v>3.5310000000000001</v>
      </c>
      <c r="D3" t="str">
        <f t="shared" ref="D3:D52" si="0">"In "&amp;A3&amp;", absenteeism in "&amp;B3&amp;" placed it in the "&amp;_xlfn.IFS(_xlfn.PERCENTILE.INC($C$2:$C$52,0.2)&gt;C3,"first",_xlfn.PERCENTILE.INC($C$2:$C$52,0.4)&gt;C3,"second",_xlfn.PERCENTILE.INC($C$2:$C$52,0.6)&gt;C3,"third",_xlfn.PERCENTILE.INC($C$2:$C$52,0.8)&gt;C3,"fourth",_xlfn.PERCENTILE.INC($C$2:$C$52,1)&gt;=C3,"fifth")&amp;" quintile of absenteeism for all 50 states."</f>
        <v>In February, absenteeism in AK placed it in the fourth quintile of absenteeism for all 50 states.</v>
      </c>
    </row>
    <row r="4" spans="1:4" x14ac:dyDescent="0.25">
      <c r="A4" t="s">
        <v>170</v>
      </c>
      <c r="B4" t="s">
        <v>60</v>
      </c>
      <c r="C4">
        <v>2.2214999999999998</v>
      </c>
      <c r="D4" t="str">
        <f t="shared" si="0"/>
        <v>In February, absenteeism in AZ placed it in the first quintile of absenteeism for all 50 states.</v>
      </c>
    </row>
    <row r="5" spans="1:4" x14ac:dyDescent="0.25">
      <c r="A5" t="s">
        <v>170</v>
      </c>
      <c r="B5" t="s">
        <v>61</v>
      </c>
      <c r="C5">
        <v>2.8189000000000002</v>
      </c>
      <c r="D5" t="str">
        <f t="shared" si="0"/>
        <v>In February, absenteeism in AR placed it in the second quintile of absenteeism for all 50 states.</v>
      </c>
    </row>
    <row r="6" spans="1:4" x14ac:dyDescent="0.25">
      <c r="A6" t="s">
        <v>170</v>
      </c>
      <c r="B6" t="s">
        <v>62</v>
      </c>
      <c r="C6">
        <v>2.4074</v>
      </c>
      <c r="D6" t="str">
        <f t="shared" si="0"/>
        <v>In February, absenteeism in CA placed it in the first quintile of absenteeism for all 50 states.</v>
      </c>
    </row>
    <row r="7" spans="1:4" x14ac:dyDescent="0.25">
      <c r="A7" t="s">
        <v>170</v>
      </c>
      <c r="B7" t="s">
        <v>63</v>
      </c>
      <c r="C7">
        <v>3.3502999999999998</v>
      </c>
      <c r="D7" t="str">
        <f t="shared" si="0"/>
        <v>In February, absenteeism in CO placed it in the third quintile of absenteeism for all 50 states.</v>
      </c>
    </row>
    <row r="8" spans="1:4" x14ac:dyDescent="0.25">
      <c r="A8" t="s">
        <v>170</v>
      </c>
      <c r="B8" t="s">
        <v>64</v>
      </c>
      <c r="C8">
        <v>2.9047000000000001</v>
      </c>
      <c r="D8" t="str">
        <f t="shared" si="0"/>
        <v>In February, absenteeism in CT placed it in the second quintile of absenteeism for all 50 states.</v>
      </c>
    </row>
    <row r="9" spans="1:4" x14ac:dyDescent="0.25">
      <c r="A9" t="s">
        <v>170</v>
      </c>
      <c r="B9" t="s">
        <v>65</v>
      </c>
      <c r="C9">
        <v>5.4764999999999997</v>
      </c>
      <c r="D9" t="str">
        <f t="shared" si="0"/>
        <v>In February, absenteeism in DE placed it in the fifth quintile of absenteeism for all 50 states.</v>
      </c>
    </row>
    <row r="10" spans="1:4" x14ac:dyDescent="0.25">
      <c r="A10" t="s">
        <v>170</v>
      </c>
      <c r="B10" t="s">
        <v>66</v>
      </c>
      <c r="C10">
        <v>2.6303000000000001</v>
      </c>
      <c r="D10" t="str">
        <f t="shared" si="0"/>
        <v>In February, absenteeism in DC placed it in the second quintile of absenteeism for all 50 states.</v>
      </c>
    </row>
    <row r="11" spans="1:4" x14ac:dyDescent="0.25">
      <c r="A11" t="s">
        <v>170</v>
      </c>
      <c r="B11" t="s">
        <v>67</v>
      </c>
      <c r="C11">
        <v>1.7883</v>
      </c>
      <c r="D11" t="str">
        <f t="shared" si="0"/>
        <v>In February, absenteeism in FL placed it in the first quintile of absenteeism for all 50 states.</v>
      </c>
    </row>
    <row r="12" spans="1:4" x14ac:dyDescent="0.25">
      <c r="A12" t="s">
        <v>170</v>
      </c>
      <c r="B12" t="s">
        <v>68</v>
      </c>
      <c r="C12">
        <v>1.5698000000000001</v>
      </c>
      <c r="D12" t="str">
        <f t="shared" si="0"/>
        <v>In February, absenteeism in GA placed it in the first quintile of absenteeism for all 50 states.</v>
      </c>
    </row>
    <row r="13" spans="1:4" x14ac:dyDescent="0.25">
      <c r="A13" t="s">
        <v>170</v>
      </c>
      <c r="B13" t="s">
        <v>69</v>
      </c>
      <c r="C13">
        <v>3.5207999999999999</v>
      </c>
      <c r="D13" t="str">
        <f t="shared" si="0"/>
        <v>In February, absenteeism in HI placed it in the fourth quintile of absenteeism for all 50 states.</v>
      </c>
    </row>
    <row r="14" spans="1:4" x14ac:dyDescent="0.25">
      <c r="A14" t="s">
        <v>170</v>
      </c>
      <c r="B14" t="s">
        <v>70</v>
      </c>
      <c r="C14">
        <v>4.0523999999999996</v>
      </c>
      <c r="D14" t="str">
        <f t="shared" si="0"/>
        <v>In February, absenteeism in ID placed it in the fifth quintile of absenteeism for all 50 states.</v>
      </c>
    </row>
    <row r="15" spans="1:4" x14ac:dyDescent="0.25">
      <c r="A15" t="s">
        <v>170</v>
      </c>
      <c r="B15" t="s">
        <v>71</v>
      </c>
      <c r="C15">
        <v>3.1383999999999999</v>
      </c>
      <c r="D15" t="str">
        <f t="shared" si="0"/>
        <v>In February, absenteeism in IL placed it in the third quintile of absenteeism for all 50 states.</v>
      </c>
    </row>
    <row r="16" spans="1:4" x14ac:dyDescent="0.25">
      <c r="A16" t="s">
        <v>170</v>
      </c>
      <c r="B16" t="s">
        <v>72</v>
      </c>
      <c r="C16">
        <v>2.8389000000000002</v>
      </c>
      <c r="D16" t="str">
        <f t="shared" si="0"/>
        <v>In February, absenteeism in IN placed it in the second quintile of absenteeism for all 50 states.</v>
      </c>
    </row>
    <row r="17" spans="1:4" x14ac:dyDescent="0.25">
      <c r="A17" t="s">
        <v>170</v>
      </c>
      <c r="B17" t="s">
        <v>73</v>
      </c>
      <c r="C17">
        <v>3.4860000000000002</v>
      </c>
      <c r="D17" t="str">
        <f t="shared" si="0"/>
        <v>In February, absenteeism in IA placed it in the fourth quintile of absenteeism for all 50 states.</v>
      </c>
    </row>
    <row r="18" spans="1:4" x14ac:dyDescent="0.25">
      <c r="A18" t="s">
        <v>170</v>
      </c>
      <c r="B18" t="s">
        <v>74</v>
      </c>
      <c r="C18">
        <v>4.9946000000000002</v>
      </c>
      <c r="D18" t="str">
        <f t="shared" si="0"/>
        <v>In February, absenteeism in KS placed it in the fifth quintile of absenteeism for all 50 states.</v>
      </c>
    </row>
    <row r="19" spans="1:4" x14ac:dyDescent="0.25">
      <c r="A19" t="s">
        <v>170</v>
      </c>
      <c r="B19" t="s">
        <v>75</v>
      </c>
      <c r="C19">
        <v>4.7920999999999996</v>
      </c>
      <c r="D19" t="str">
        <f t="shared" si="0"/>
        <v>In February, absenteeism in KY placed it in the fifth quintile of absenteeism for all 50 states.</v>
      </c>
    </row>
    <row r="20" spans="1:4" x14ac:dyDescent="0.25">
      <c r="A20" t="s">
        <v>170</v>
      </c>
      <c r="B20" t="s">
        <v>76</v>
      </c>
      <c r="C20">
        <v>3.4802</v>
      </c>
      <c r="D20" t="str">
        <f t="shared" si="0"/>
        <v>In February, absenteeism in LA placed it in the fourth quintile of absenteeism for all 50 states.</v>
      </c>
    </row>
    <row r="21" spans="1:4" x14ac:dyDescent="0.25">
      <c r="A21" t="s">
        <v>170</v>
      </c>
      <c r="B21" t="s">
        <v>77</v>
      </c>
      <c r="C21">
        <v>5.2012</v>
      </c>
      <c r="D21" t="str">
        <f t="shared" si="0"/>
        <v>In February, absenteeism in ME placed it in the fifth quintile of absenteeism for all 50 states.</v>
      </c>
    </row>
    <row r="22" spans="1:4" x14ac:dyDescent="0.25">
      <c r="A22" t="s">
        <v>170</v>
      </c>
      <c r="B22" t="s">
        <v>78</v>
      </c>
      <c r="C22">
        <v>4.2996999999999996</v>
      </c>
      <c r="D22" t="str">
        <f t="shared" si="0"/>
        <v>In February, absenteeism in MD placed it in the fifth quintile of absenteeism for all 50 states.</v>
      </c>
    </row>
    <row r="23" spans="1:4" x14ac:dyDescent="0.25">
      <c r="A23" t="s">
        <v>170</v>
      </c>
      <c r="B23" t="s">
        <v>79</v>
      </c>
      <c r="C23">
        <v>2.7410000000000001</v>
      </c>
      <c r="D23" t="str">
        <f t="shared" si="0"/>
        <v>In February, absenteeism in MA placed it in the second quintile of absenteeism for all 50 states.</v>
      </c>
    </row>
    <row r="24" spans="1:4" x14ac:dyDescent="0.25">
      <c r="A24" t="s">
        <v>170</v>
      </c>
      <c r="B24" t="s">
        <v>80</v>
      </c>
      <c r="C24">
        <v>3.0907</v>
      </c>
      <c r="D24" t="str">
        <f t="shared" si="0"/>
        <v>In February, absenteeism in MI placed it in the third quintile of absenteeism for all 50 states.</v>
      </c>
    </row>
    <row r="25" spans="1:4" x14ac:dyDescent="0.25">
      <c r="A25" t="s">
        <v>170</v>
      </c>
      <c r="B25" t="s">
        <v>81</v>
      </c>
      <c r="C25">
        <v>2.7343999999999999</v>
      </c>
      <c r="D25" t="str">
        <f t="shared" si="0"/>
        <v>In February, absenteeism in MN placed it in the second quintile of absenteeism for all 50 states.</v>
      </c>
    </row>
    <row r="26" spans="1:4" x14ac:dyDescent="0.25">
      <c r="A26" t="s">
        <v>170</v>
      </c>
      <c r="B26" t="s">
        <v>82</v>
      </c>
      <c r="C26">
        <v>2.2524999999999999</v>
      </c>
      <c r="D26" t="str">
        <f t="shared" si="0"/>
        <v>In February, absenteeism in MS placed it in the first quintile of absenteeism for all 50 states.</v>
      </c>
    </row>
    <row r="27" spans="1:4" x14ac:dyDescent="0.25">
      <c r="A27" t="s">
        <v>170</v>
      </c>
      <c r="B27" t="s">
        <v>83</v>
      </c>
      <c r="C27">
        <v>3.5099</v>
      </c>
      <c r="D27" t="str">
        <f t="shared" si="0"/>
        <v>In February, absenteeism in MO placed it in the fourth quintile of absenteeism for all 50 states.</v>
      </c>
    </row>
    <row r="28" spans="1:4" x14ac:dyDescent="0.25">
      <c r="A28" t="s">
        <v>170</v>
      </c>
      <c r="B28" t="s">
        <v>84</v>
      </c>
      <c r="C28">
        <v>2.9287000000000001</v>
      </c>
      <c r="D28" t="str">
        <f t="shared" si="0"/>
        <v>In February, absenteeism in MT placed it in the second quintile of absenteeism for all 50 states.</v>
      </c>
    </row>
    <row r="29" spans="1:4" x14ac:dyDescent="0.25">
      <c r="A29" t="s">
        <v>170</v>
      </c>
      <c r="B29" t="s">
        <v>85</v>
      </c>
      <c r="C29">
        <v>3.3471000000000002</v>
      </c>
      <c r="D29" t="str">
        <f t="shared" si="0"/>
        <v>In February, absenteeism in NE placed it in the third quintile of absenteeism for all 50 states.</v>
      </c>
    </row>
    <row r="30" spans="1:4" x14ac:dyDescent="0.25">
      <c r="A30" t="s">
        <v>170</v>
      </c>
      <c r="B30" t="s">
        <v>86</v>
      </c>
      <c r="C30">
        <v>1.869</v>
      </c>
      <c r="D30" t="str">
        <f t="shared" si="0"/>
        <v>In February, absenteeism in NV placed it in the first quintile of absenteeism for all 50 states.</v>
      </c>
    </row>
    <row r="31" spans="1:4" x14ac:dyDescent="0.25">
      <c r="A31" t="s">
        <v>170</v>
      </c>
      <c r="B31" t="s">
        <v>87</v>
      </c>
      <c r="C31">
        <v>2.3060999999999998</v>
      </c>
      <c r="D31" t="str">
        <f t="shared" si="0"/>
        <v>In February, absenteeism in NH placed it in the first quintile of absenteeism for all 50 states.</v>
      </c>
    </row>
    <row r="32" spans="1:4" x14ac:dyDescent="0.25">
      <c r="A32" t="s">
        <v>170</v>
      </c>
      <c r="B32" t="s">
        <v>88</v>
      </c>
      <c r="C32">
        <v>3.0785</v>
      </c>
      <c r="D32" t="str">
        <f t="shared" si="0"/>
        <v>In February, absenteeism in NJ placed it in the second quintile of absenteeism for all 50 states.</v>
      </c>
    </row>
    <row r="33" spans="1:4" x14ac:dyDescent="0.25">
      <c r="A33" t="s">
        <v>170</v>
      </c>
      <c r="B33" t="s">
        <v>89</v>
      </c>
      <c r="C33">
        <v>3.1715</v>
      </c>
      <c r="D33" t="str">
        <f t="shared" si="0"/>
        <v>In February, absenteeism in NM placed it in the third quintile of absenteeism for all 50 states.</v>
      </c>
    </row>
    <row r="34" spans="1:4" x14ac:dyDescent="0.25">
      <c r="A34" t="s">
        <v>170</v>
      </c>
      <c r="B34" t="s">
        <v>90</v>
      </c>
      <c r="C34">
        <v>2.7218</v>
      </c>
      <c r="D34" t="str">
        <f t="shared" si="0"/>
        <v>In February, absenteeism in NY placed it in the second quintile of absenteeism for all 50 states.</v>
      </c>
    </row>
    <row r="35" spans="1:4" x14ac:dyDescent="0.25">
      <c r="A35" t="s">
        <v>170</v>
      </c>
      <c r="B35" t="s">
        <v>91</v>
      </c>
      <c r="C35">
        <v>3.3871000000000002</v>
      </c>
      <c r="D35" t="str">
        <f t="shared" si="0"/>
        <v>In February, absenteeism in NC placed it in the third quintile of absenteeism for all 50 states.</v>
      </c>
    </row>
    <row r="36" spans="1:4" x14ac:dyDescent="0.25">
      <c r="A36" t="s">
        <v>170</v>
      </c>
      <c r="B36" t="s">
        <v>92</v>
      </c>
      <c r="C36">
        <v>3.0981999999999998</v>
      </c>
      <c r="D36" t="str">
        <f t="shared" si="0"/>
        <v>In February, absenteeism in ND placed it in the third quintile of absenteeism for all 50 states.</v>
      </c>
    </row>
    <row r="37" spans="1:4" x14ac:dyDescent="0.25">
      <c r="A37" t="s">
        <v>170</v>
      </c>
      <c r="B37" t="s">
        <v>93</v>
      </c>
      <c r="C37">
        <v>5.6307999999999998</v>
      </c>
      <c r="D37" t="str">
        <f t="shared" si="0"/>
        <v>In February, absenteeism in OH placed it in the fifth quintile of absenteeism for all 50 states.</v>
      </c>
    </row>
    <row r="38" spans="1:4" x14ac:dyDescent="0.25">
      <c r="A38" t="s">
        <v>170</v>
      </c>
      <c r="B38" t="s">
        <v>94</v>
      </c>
      <c r="C38">
        <v>3.8898999999999999</v>
      </c>
      <c r="D38" t="str">
        <f t="shared" si="0"/>
        <v>In February, absenteeism in OK placed it in the fourth quintile of absenteeism for all 50 states.</v>
      </c>
    </row>
    <row r="39" spans="1:4" x14ac:dyDescent="0.25">
      <c r="A39" t="s">
        <v>170</v>
      </c>
      <c r="B39" t="s">
        <v>95</v>
      </c>
      <c r="C39">
        <v>5.3513999999999999</v>
      </c>
      <c r="D39" t="str">
        <f t="shared" si="0"/>
        <v>In February, absenteeism in OR placed it in the fifth quintile of absenteeism for all 50 states.</v>
      </c>
    </row>
    <row r="40" spans="1:4" x14ac:dyDescent="0.25">
      <c r="A40" t="s">
        <v>170</v>
      </c>
      <c r="B40" t="s">
        <v>96</v>
      </c>
      <c r="C40">
        <v>3.0901000000000001</v>
      </c>
      <c r="D40" t="str">
        <f t="shared" si="0"/>
        <v>In February, absenteeism in PA placed it in the third quintile of absenteeism for all 50 states.</v>
      </c>
    </row>
    <row r="41" spans="1:4" x14ac:dyDescent="0.25">
      <c r="A41" t="s">
        <v>170</v>
      </c>
      <c r="B41" t="s">
        <v>97</v>
      </c>
      <c r="C41">
        <v>3.4266999999999999</v>
      </c>
      <c r="D41" t="str">
        <f t="shared" si="0"/>
        <v>In February, absenteeism in RI placed it in the fourth quintile of absenteeism for all 50 states.</v>
      </c>
    </row>
    <row r="42" spans="1:4" x14ac:dyDescent="0.25">
      <c r="A42" t="s">
        <v>170</v>
      </c>
      <c r="B42" t="s">
        <v>98</v>
      </c>
      <c r="C42">
        <v>2.0432000000000001</v>
      </c>
      <c r="D42" t="str">
        <f t="shared" si="0"/>
        <v>In February, absenteeism in SC placed it in the first quintile of absenteeism for all 50 states.</v>
      </c>
    </row>
    <row r="43" spans="1:4" x14ac:dyDescent="0.25">
      <c r="A43" t="s">
        <v>170</v>
      </c>
      <c r="B43" t="s">
        <v>99</v>
      </c>
      <c r="C43">
        <v>2.5912999999999999</v>
      </c>
      <c r="D43" t="str">
        <f t="shared" si="0"/>
        <v>In February, absenteeism in SD placed it in the second quintile of absenteeism for all 50 states.</v>
      </c>
    </row>
    <row r="44" spans="1:4" x14ac:dyDescent="0.25">
      <c r="A44" t="s">
        <v>170</v>
      </c>
      <c r="B44" t="s">
        <v>100</v>
      </c>
      <c r="C44">
        <v>3.3182999999999998</v>
      </c>
      <c r="D44" t="str">
        <f t="shared" si="0"/>
        <v>In February, absenteeism in TN placed it in the third quintile of absenteeism for all 50 states.</v>
      </c>
    </row>
    <row r="45" spans="1:4" x14ac:dyDescent="0.25">
      <c r="A45" t="s">
        <v>170</v>
      </c>
      <c r="B45" t="s">
        <v>101</v>
      </c>
      <c r="C45">
        <v>2.3014999999999999</v>
      </c>
      <c r="D45" t="str">
        <f t="shared" si="0"/>
        <v>In February, absenteeism in TX placed it in the first quintile of absenteeism for all 50 states.</v>
      </c>
    </row>
    <row r="46" spans="1:4" x14ac:dyDescent="0.25">
      <c r="A46" t="s">
        <v>170</v>
      </c>
      <c r="B46" t="s">
        <v>102</v>
      </c>
      <c r="C46">
        <v>3.4765000000000001</v>
      </c>
      <c r="D46" t="str">
        <f t="shared" si="0"/>
        <v>In February, absenteeism in UT placed it in the fourth quintile of absenteeism for all 50 states.</v>
      </c>
    </row>
    <row r="47" spans="1:4" x14ac:dyDescent="0.25">
      <c r="A47" t="s">
        <v>170</v>
      </c>
      <c r="B47" t="s">
        <v>103</v>
      </c>
      <c r="C47">
        <v>4.6125999999999996</v>
      </c>
      <c r="D47" t="str">
        <f t="shared" si="0"/>
        <v>In February, absenteeism in VT placed it in the fifth quintile of absenteeism for all 50 states.</v>
      </c>
    </row>
    <row r="48" spans="1:4" x14ac:dyDescent="0.25">
      <c r="A48" t="s">
        <v>170</v>
      </c>
      <c r="B48" t="s">
        <v>104</v>
      </c>
      <c r="C48">
        <v>3.5266000000000002</v>
      </c>
      <c r="D48" t="str">
        <f t="shared" si="0"/>
        <v>In February, absenteeism in VA placed it in the fourth quintile of absenteeism for all 50 states.</v>
      </c>
    </row>
    <row r="49" spans="1:4" x14ac:dyDescent="0.25">
      <c r="A49" t="s">
        <v>170</v>
      </c>
      <c r="B49" t="s">
        <v>105</v>
      </c>
      <c r="C49">
        <v>4.9494999999999996</v>
      </c>
      <c r="D49" t="str">
        <f t="shared" si="0"/>
        <v>In February, absenteeism in WA placed it in the fifth quintile of absenteeism for all 50 states.</v>
      </c>
    </row>
    <row r="50" spans="1:4" x14ac:dyDescent="0.25">
      <c r="A50" t="s">
        <v>170</v>
      </c>
      <c r="B50" t="s">
        <v>106</v>
      </c>
      <c r="C50">
        <v>5.4875999999999996</v>
      </c>
      <c r="D50" t="str">
        <f t="shared" si="0"/>
        <v>In February, absenteeism in WV placed it in the fifth quintile of absenteeism for all 50 states.</v>
      </c>
    </row>
    <row r="51" spans="1:4" x14ac:dyDescent="0.25">
      <c r="A51" t="s">
        <v>170</v>
      </c>
      <c r="B51" t="s">
        <v>107</v>
      </c>
      <c r="C51">
        <v>3.8898999999999999</v>
      </c>
      <c r="D51" t="str">
        <f t="shared" si="0"/>
        <v>In February, absenteeism in WI placed it in the fourth quintile of absenteeism for all 50 states.</v>
      </c>
    </row>
    <row r="52" spans="1:4" x14ac:dyDescent="0.25">
      <c r="A52" t="s">
        <v>170</v>
      </c>
      <c r="B52" t="s">
        <v>108</v>
      </c>
      <c r="C52">
        <v>3.1511</v>
      </c>
      <c r="D52" t="str">
        <f t="shared" si="0"/>
        <v>In February, absenteeism in WY placed it in the third quintile of absenteeism for all 50 states.</v>
      </c>
    </row>
  </sheetData>
  <phoneticPr fontId="21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52CAF-70FC-4AEA-8813-2B926998D9F3}">
  <dimension ref="A1:R53"/>
  <sheetViews>
    <sheetView zoomScaleNormal="100" workbookViewId="0"/>
  </sheetViews>
  <sheetFormatPr defaultRowHeight="15" x14ac:dyDescent="0.25"/>
  <cols>
    <col min="1" max="1" width="50.42578125" style="2" customWidth="1"/>
    <col min="2" max="15" width="6.5703125" customWidth="1"/>
  </cols>
  <sheetData>
    <row r="1" spans="1:18" ht="23.25" x14ac:dyDescent="0.35">
      <c r="B1" s="20" t="s">
        <v>148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8" s="15" customFormat="1" ht="20.25" thickBot="1" x14ac:dyDescent="0.35">
      <c r="A2" s="15" t="s">
        <v>125</v>
      </c>
      <c r="B2" s="16" t="s">
        <v>0</v>
      </c>
      <c r="C2" s="3" t="s">
        <v>1</v>
      </c>
      <c r="D2" s="16" t="s">
        <v>2</v>
      </c>
      <c r="E2" s="16" t="s">
        <v>3</v>
      </c>
      <c r="F2" s="16" t="s">
        <v>4</v>
      </c>
      <c r="G2" s="16" t="s">
        <v>5</v>
      </c>
      <c r="H2" s="16" t="s">
        <v>6</v>
      </c>
      <c r="I2" s="16" t="s">
        <v>7</v>
      </c>
      <c r="J2" s="16" t="s">
        <v>8</v>
      </c>
      <c r="K2" s="16" t="s">
        <v>9</v>
      </c>
      <c r="L2" s="16" t="s">
        <v>10</v>
      </c>
      <c r="M2" s="16" t="s">
        <v>11</v>
      </c>
    </row>
    <row r="3" spans="1:18" ht="15" customHeight="1" thickTop="1" thickBot="1" x14ac:dyDescent="0.35">
      <c r="A3" s="17" t="s">
        <v>126</v>
      </c>
      <c r="B3" s="3" t="str">
        <f>_xlfn.IFS('Obs vs Exp in FT Worker'!$C2&gt;'Obs vs Exp in FT Worker'!$G2,"A",'Obs vs Exp in FT Worker'!$B2&gt;'Obs vs Exp in FT Worker'!$G2,"W",'Obs vs Exp in FT Worker'!$B2&lt;='Obs vs Exp in FT Worker'!$G2," ")</f>
        <v>W</v>
      </c>
      <c r="C3" s="3" t="str">
        <f>_xlfn.IFS('[1]NOV_Obs vs Exp in FT Worker'!$C3&gt;'[1]NOV_Obs vs Exp in FT Worker'!$G3,"A",'[1]NOV_Obs vs Exp in FT Worker'!$B3&gt;'[1]NOV_Obs vs Exp in FT Worker'!$G3,"W",'[1]NOV_Obs vs Exp in FT Worker'!$B3&lt;='[1]NOV_Obs vs Exp in FT Worker'!$G3," ")</f>
        <v xml:space="preserve"> </v>
      </c>
      <c r="D3" s="3" t="str">
        <f>_xlfn.IFS('[2]DEC_Obs vs Exp in FT Worker'!$C4&gt;'[2]DEC_Obs vs Exp in FT Worker'!$G4,"A",'[2]DEC_Obs vs Exp in FT Worker'!$B4&gt;'[2]DEC_Obs vs Exp in FT Worker'!$G4,"W",'[2]DEC_Obs vs Exp in FT Worker'!$B4&lt;='[2]DEC_Obs vs Exp in FT Worker'!$G4," ")</f>
        <v xml:space="preserve"> </v>
      </c>
      <c r="E3" s="3" t="str">
        <f>_xlfn.IFS('[3]JAN_Obs vs Exp in FT Worker'!$C5&gt;'[3]JAN_Obs vs Exp in FT Worker'!$G5,"A",'[3]JAN_Obs vs Exp in FT Worker'!$B5&gt;'[3]JAN_Obs vs Exp in FT Worker'!$G5,"W",'[3]JAN_Obs vs Exp in FT Worker'!$B5&lt;='[3]JAN_Obs vs Exp in FT Worker'!$G5," ")</f>
        <v xml:space="preserve"> </v>
      </c>
      <c r="F3" s="3" t="str">
        <f>_xlfn.IFS('[4]FEB_Obs vs Exp in FT Worker'!$C6&gt;'[4]FEB_Obs vs Exp in FT Worker'!$G6,"A",'[4]FEB_Obs vs Exp in FT Worker'!$B6&gt;'[4]FEB_Obs vs Exp in FT Worker'!$G6,"W",'[4]FEB_Obs vs Exp in FT Worker'!$B6&lt;='[4]FEB_Obs vs Exp in FT Worker'!$G6," ")</f>
        <v>A</v>
      </c>
      <c r="G3" s="3" t="str">
        <f>_xlfn.IFS('Obs vs Exp in FT Worker'!$C7&gt;'Obs vs Exp in FT Worker'!$G7,"A",'Obs vs Exp in FT Worker'!$B7&gt;'Obs vs Exp in FT Worker'!$G7,"W",'Obs vs Exp in FT Worker'!$B7&lt;='Obs vs Exp in FT Worker'!$G7," ")</f>
        <v xml:space="preserve"> </v>
      </c>
      <c r="H3" s="3" t="str">
        <f>_xlfn.IFS('Obs vs Exp in FT Worker'!$C8&gt;'Obs vs Exp in FT Worker'!$G8,"A",'Obs vs Exp in FT Worker'!$B8&gt;'Obs vs Exp in FT Worker'!$G8,"W",'Obs vs Exp in FT Worker'!$B8&lt;='Obs vs Exp in FT Worker'!$G8," ")</f>
        <v xml:space="preserve"> </v>
      </c>
      <c r="I3" s="3" t="str">
        <f>_xlfn.IFS('Obs vs Exp in FT Worker'!$C9&gt;'Obs vs Exp in FT Worker'!$G9,"A",'Obs vs Exp in FT Worker'!$B9&gt;'Obs vs Exp in FT Worker'!$G9,"W",'Obs vs Exp in FT Worker'!$B9&lt;='Obs vs Exp in FT Worker'!$G9," ")</f>
        <v xml:space="preserve"> </v>
      </c>
      <c r="J3" s="3" t="str">
        <f>_xlfn.IFS('Obs vs Exp in FT Worker'!$C10&gt;'Obs vs Exp in FT Worker'!$G10,"A",'Obs vs Exp in FT Worker'!$B10&gt;'Obs vs Exp in FT Worker'!$G10,"W",'Obs vs Exp in FT Worker'!$B10&lt;='Obs vs Exp in FT Worker'!$G10," ")</f>
        <v xml:space="preserve"> </v>
      </c>
      <c r="K3" s="3" t="str">
        <f>_xlfn.IFS('Obs vs Exp in FT Worker'!$C11&gt;'Obs vs Exp in FT Worker'!$G11,"A",'Obs vs Exp in FT Worker'!$B11&gt;'Obs vs Exp in FT Worker'!$G11,"W",'Obs vs Exp in FT Worker'!$B11&lt;='Obs vs Exp in FT Worker'!$G11," ")</f>
        <v xml:space="preserve"> </v>
      </c>
      <c r="L3" s="3" t="str">
        <f>_xlfn.IFS('Obs vs Exp in FT Worker'!$C12&gt;'Obs vs Exp in FT Worker'!$G12,"A",'Obs vs Exp in FT Worker'!$B12&gt;'Obs vs Exp in FT Worker'!$G12,"W",'Obs vs Exp in FT Worker'!$B12&lt;='Obs vs Exp in FT Worker'!$G12," ")</f>
        <v xml:space="preserve"> </v>
      </c>
      <c r="M3" s="10" t="str">
        <f>_xlfn.IFS('Obs vs Exp in FT Worker'!$C13&gt;'Obs vs Exp in FT Worker'!$G13,"A",'Obs vs Exp in FT Worker'!$B13&gt;'Obs vs Exp in FT Worker'!$G13,"W",'Obs vs Exp in FT Worker'!$B13&lt;='Obs vs Exp in FT Worker'!$G13," ")</f>
        <v xml:space="preserve"> </v>
      </c>
    </row>
    <row r="4" spans="1:18" s="2" customFormat="1" ht="15" customHeight="1" thickTop="1" thickBot="1" x14ac:dyDescent="0.35">
      <c r="A4" s="17" t="s">
        <v>41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11"/>
    </row>
    <row r="5" spans="1:18" ht="15" customHeight="1" thickTop="1" x14ac:dyDescent="0.25">
      <c r="A5" s="8" t="s">
        <v>42</v>
      </c>
      <c r="B5" s="3" t="str">
        <f>_xlfn.IFS('Obs vs Exp by Sex'!$D2&gt;'Obs vs Exp by Sex'!$H2,"A",'Obs vs Exp by Sex'!$C2&gt;'Obs vs Exp by Sex'!$H2,"W",'Obs vs Exp by Sex'!$C2&lt;='Obs vs Exp by Sex'!$H2," ")</f>
        <v>W</v>
      </c>
      <c r="C5" s="3" t="str">
        <f>_xlfn.IFS('[1]NOV_Obs vs Exp by Sex'!$D3&gt;'[1]NOV_Obs vs Exp by Sex'!$H3,"A",'[1]NOV_Obs vs Exp by Sex'!$C3&gt;'[1]NOV_Obs vs Exp by Sex'!$H3,"W",'[1]NOV_Obs vs Exp by Sex'!$C3&lt;='[1]NOV_Obs vs Exp by Sex'!$H3," ")</f>
        <v xml:space="preserve"> </v>
      </c>
      <c r="D5" s="3" t="str">
        <f>_xlfn.IFS('[2]DEC_Obs vs Exp by Sex'!$D4&gt;'[2]DEC_Obs vs Exp by Sex'!$H4,"A",'[2]DEC_Obs vs Exp by Sex'!$C4&gt;'[2]DEC_Obs vs Exp by Sex'!$H4,"W",'[2]DEC_Obs vs Exp by Sex'!$C4&lt;='[2]DEC_Obs vs Exp by Sex'!$H4," ")</f>
        <v xml:space="preserve"> </v>
      </c>
      <c r="E5" s="3" t="str">
        <f>_xlfn.IFS('[3]JAN_Obs vs Exp by Sex'!$D5&gt;'[3]JAN_Obs vs Exp by Sex'!$H5,"A",'[3]JAN_Obs vs Exp by Sex'!$C5&gt;'[3]JAN_Obs vs Exp by Sex'!$H5,"W",'[3]JAN_Obs vs Exp by Sex'!$C5&lt;='[3]JAN_Obs vs Exp by Sex'!$H5," ")</f>
        <v xml:space="preserve"> </v>
      </c>
      <c r="F5" s="3" t="str">
        <f>_xlfn.IFS('[4]FEB_Obs vs Exp by Sex'!$D6&gt;'[4]FEB_Obs vs Exp by Sex'!$H6,"A",'[4]FEB_Obs vs Exp by Sex'!$C6&gt;'[4]FEB_Obs vs Exp by Sex'!$H6,"W",'[4]FEB_Obs vs Exp by Sex'!$C6&lt;='[4]FEB_Obs vs Exp by Sex'!$H6," ")</f>
        <v>A</v>
      </c>
      <c r="G5" s="3" t="str">
        <f>_xlfn.IFS('Obs vs Exp by Sex'!$D7&gt;'Obs vs Exp by Sex'!$H7,"A",'Obs vs Exp by Sex'!$C7&gt;'Obs vs Exp by Sex'!$H7,"W",'Obs vs Exp by Sex'!$C7&lt;='Obs vs Exp by Sex'!$H7," ")</f>
        <v xml:space="preserve"> </v>
      </c>
      <c r="H5" s="3" t="str">
        <f>_xlfn.IFS('Obs vs Exp by Sex'!$D8&gt;'Obs vs Exp by Sex'!$H8,"A",'Obs vs Exp by Sex'!$C8&gt;'Obs vs Exp by Sex'!$H8,"W",'Obs vs Exp by Sex'!$C8&lt;='Obs vs Exp by Sex'!$H8," ")</f>
        <v xml:space="preserve"> </v>
      </c>
      <c r="I5" s="3" t="str">
        <f>_xlfn.IFS('Obs vs Exp by Sex'!$D9&gt;'Obs vs Exp by Sex'!$H9,"A",'Obs vs Exp by Sex'!$C9&gt;'Obs vs Exp by Sex'!$H9,"W",'Obs vs Exp by Sex'!$C9&lt;='Obs vs Exp by Sex'!$H9," ")</f>
        <v xml:space="preserve"> </v>
      </c>
      <c r="J5" s="3" t="str">
        <f>_xlfn.IFS('Obs vs Exp by Sex'!$D10&gt;'Obs vs Exp by Sex'!$H10,"A",'Obs vs Exp by Sex'!$C10&gt;'Obs vs Exp by Sex'!$H10,"W",'Obs vs Exp by Sex'!$C10&lt;='Obs vs Exp by Sex'!$H10," ")</f>
        <v xml:space="preserve"> </v>
      </c>
      <c r="K5" s="3" t="str">
        <f>_xlfn.IFS('Obs vs Exp by Sex'!$D11&gt;'Obs vs Exp by Sex'!$H11,"A",'Obs vs Exp by Sex'!$C11&gt;'Obs vs Exp by Sex'!$H11,"W",'Obs vs Exp by Sex'!$C11&lt;='Obs vs Exp by Sex'!$H11," ")</f>
        <v xml:space="preserve"> </v>
      </c>
      <c r="L5" s="3" t="str">
        <f>_xlfn.IFS('Obs vs Exp by Sex'!$D12&gt;'Obs vs Exp by Sex'!$H12,"A",'Obs vs Exp by Sex'!$C12&gt;'Obs vs Exp by Sex'!$H12,"W",'Obs vs Exp by Sex'!$C12&lt;='Obs vs Exp by Sex'!$H12," ")</f>
        <v xml:space="preserve"> </v>
      </c>
      <c r="M5" s="10" t="str">
        <f>_xlfn.IFS('Obs vs Exp by Sex'!$D13&gt;'Obs vs Exp by Sex'!$H13,"A",'Obs vs Exp by Sex'!$C13&gt;'Obs vs Exp by Sex'!$H13,"W",'Obs vs Exp by Sex'!$C13&lt;='Obs vs Exp by Sex'!$H13," ")</f>
        <v xml:space="preserve"> </v>
      </c>
      <c r="O5" s="2"/>
      <c r="P5" s="2"/>
      <c r="Q5" s="2"/>
      <c r="R5" s="2"/>
    </row>
    <row r="6" spans="1:18" ht="15" customHeight="1" x14ac:dyDescent="0.25">
      <c r="A6" s="8" t="s">
        <v>43</v>
      </c>
      <c r="B6" s="3" t="str">
        <f>_xlfn.IFS('Obs vs Exp by Sex'!$D14&gt;'Obs vs Exp by Sex'!$H14,"A",'Obs vs Exp by Sex'!$C14&gt;'Obs vs Exp by Sex'!$H14,"W",'Obs vs Exp by Sex'!$C14&lt;='Obs vs Exp by Sex'!$H14," ")</f>
        <v xml:space="preserve"> </v>
      </c>
      <c r="C6" s="3" t="str">
        <f>_xlfn.IFS('[1]NOV_Obs vs Exp by Sex'!$D15&gt;'[1]NOV_Obs vs Exp by Sex'!$H15,"A",'[1]NOV_Obs vs Exp by Sex'!$C15&gt;'[1]NOV_Obs vs Exp by Sex'!$H15,"W",'[1]NOV_Obs vs Exp by Sex'!$C15&lt;='[1]NOV_Obs vs Exp by Sex'!$H15," ")</f>
        <v>W</v>
      </c>
      <c r="D6" s="3" t="str">
        <f>_xlfn.IFS('[2]DEC_Obs vs Exp by Sex'!$D16&gt;'[2]DEC_Obs vs Exp by Sex'!$H16,"A",'[2]DEC_Obs vs Exp by Sex'!$C16&gt;'[2]DEC_Obs vs Exp by Sex'!$H16,"W",'[2]DEC_Obs vs Exp by Sex'!$C16&lt;='[2]DEC_Obs vs Exp by Sex'!$H16," ")</f>
        <v xml:space="preserve"> </v>
      </c>
      <c r="E6" s="3" t="str">
        <f>_xlfn.IFS('[3]JAN_Obs vs Exp by Sex'!$D17&gt;'[3]JAN_Obs vs Exp by Sex'!$H17,"A",'[3]JAN_Obs vs Exp by Sex'!$C17&gt;'[3]JAN_Obs vs Exp by Sex'!$H17,"W",'[3]JAN_Obs vs Exp by Sex'!$C17&lt;='[3]JAN_Obs vs Exp by Sex'!$H17," ")</f>
        <v xml:space="preserve"> </v>
      </c>
      <c r="F6" s="3" t="str">
        <f>_xlfn.IFS('[4]FEB_Obs vs Exp by Sex'!$D18&gt;'[4]FEB_Obs vs Exp by Sex'!$H18,"A",'[4]FEB_Obs vs Exp by Sex'!$C18&gt;'[4]FEB_Obs vs Exp by Sex'!$H18,"W",'[4]FEB_Obs vs Exp by Sex'!$C18&lt;='[4]FEB_Obs vs Exp by Sex'!$H18," ")</f>
        <v>A</v>
      </c>
      <c r="G6" s="3" t="str">
        <f>_xlfn.IFS('Obs vs Exp by Sex'!$D19&gt;'Obs vs Exp by Sex'!$H19,"A",'Obs vs Exp by Sex'!$C19&gt;'Obs vs Exp by Sex'!$H19,"W",'Obs vs Exp by Sex'!$C19&lt;='Obs vs Exp by Sex'!$H19," ")</f>
        <v xml:space="preserve"> </v>
      </c>
      <c r="H6" s="3" t="str">
        <f>_xlfn.IFS('Obs vs Exp by Sex'!$D20&gt;'Obs vs Exp by Sex'!$H20,"A",'Obs vs Exp by Sex'!$C20&gt;'Obs vs Exp by Sex'!$H20,"W",'Obs vs Exp by Sex'!$C20&lt;='Obs vs Exp by Sex'!$H20," ")</f>
        <v xml:space="preserve"> </v>
      </c>
      <c r="I6" s="3" t="str">
        <f>_xlfn.IFS('Obs vs Exp by Sex'!$D21&gt;'Obs vs Exp by Sex'!$H21,"A",'Obs vs Exp by Sex'!$C21&gt;'Obs vs Exp by Sex'!$H21,"W",'Obs vs Exp by Sex'!$C21&lt;='Obs vs Exp by Sex'!$H21," ")</f>
        <v xml:space="preserve"> </v>
      </c>
      <c r="J6" s="3" t="str">
        <f>_xlfn.IFS('Obs vs Exp by Sex'!$D22&gt;'Obs vs Exp by Sex'!$H22,"A",'Obs vs Exp by Sex'!$C22&gt;'Obs vs Exp by Sex'!$H22,"W",'Obs vs Exp by Sex'!$C22&lt;='Obs vs Exp by Sex'!$H22," ")</f>
        <v xml:space="preserve"> </v>
      </c>
      <c r="K6" s="3" t="str">
        <f>_xlfn.IFS('Obs vs Exp by Sex'!$D23&gt;'Obs vs Exp by Sex'!$H23,"A",'Obs vs Exp by Sex'!$C23&gt;'Obs vs Exp by Sex'!$H23,"W",'Obs vs Exp by Sex'!$C23&lt;='Obs vs Exp by Sex'!$H23," ")</f>
        <v xml:space="preserve"> </v>
      </c>
      <c r="L6" s="3" t="str">
        <f>_xlfn.IFS('Obs vs Exp by Sex'!$D24&gt;'Obs vs Exp by Sex'!$H24,"A",'Obs vs Exp by Sex'!$C24&gt;'Obs vs Exp by Sex'!$H24,"W",'Obs vs Exp by Sex'!$C24&lt;='Obs vs Exp by Sex'!$H24," ")</f>
        <v xml:space="preserve"> </v>
      </c>
      <c r="M6" s="10" t="str">
        <f>_xlfn.IFS('Obs vs Exp by Sex'!$D25&gt;'Obs vs Exp by Sex'!$H25,"A",'Obs vs Exp by Sex'!$C25&gt;'Obs vs Exp by Sex'!$H25,"W",'Obs vs Exp by Sex'!$C25&lt;='Obs vs Exp by Sex'!$H25," ")</f>
        <v xml:space="preserve"> </v>
      </c>
      <c r="O6" s="3" t="s">
        <v>127</v>
      </c>
      <c r="P6" s="4" t="s">
        <v>134</v>
      </c>
      <c r="Q6" s="2"/>
      <c r="R6" s="2"/>
    </row>
    <row r="7" spans="1:18" s="2" customFormat="1" ht="15" customHeight="1" thickBot="1" x14ac:dyDescent="0.35">
      <c r="A7" s="17" t="s">
        <v>35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11"/>
      <c r="O7"/>
      <c r="P7"/>
    </row>
    <row r="8" spans="1:18" ht="15" customHeight="1" thickTop="1" x14ac:dyDescent="0.25">
      <c r="A8" s="8" t="s">
        <v>31</v>
      </c>
      <c r="B8" s="3" t="str">
        <f>_xlfn.IFS('Obs vs Exp by Age'!$D2&gt;'Obs vs Exp by Age'!$H2,"A",'Obs vs Exp by Age'!$C2&gt;'Obs vs Exp by Age'!$H2,"W",'Obs vs Exp by Age'!$C2&lt;='Obs vs Exp by Age'!$H2," ")</f>
        <v xml:space="preserve"> </v>
      </c>
      <c r="C8" s="3" t="str">
        <f>_xlfn.IFS('[1]NOV_Obs vs Exp by Age'!$D3&gt;'[1]NOV_Obs vs Exp by Age'!$H3,"A",'[1]NOV_Obs vs Exp by Age'!$C3&gt;'[1]NOV_Obs vs Exp by Age'!$H3,"W",'[1]NOV_Obs vs Exp by Age'!$C3&lt;='[1]NOV_Obs vs Exp by Age'!$H3," ")</f>
        <v xml:space="preserve"> </v>
      </c>
      <c r="D8" s="3" t="str">
        <f>_xlfn.IFS('[2]DEC_Obs vs Exp by Age'!$D4&gt;'[2]DEC_Obs vs Exp by Age'!$H4,"A",'[2]DEC_Obs vs Exp by Age'!$C4&gt;'[2]DEC_Obs vs Exp by Age'!$H4,"W",'[2]DEC_Obs vs Exp by Age'!$C4&lt;='[2]DEC_Obs vs Exp by Age'!$H4," ")</f>
        <v xml:space="preserve"> </v>
      </c>
      <c r="E8" s="3" t="str">
        <f>_xlfn.IFS('[3]JAN_Obs vs Exp by Age'!$D5&gt;'[3]JAN_Obs vs Exp by Age'!$H5,"A",'[3]JAN_Obs vs Exp by Age'!$C5&gt;'[3]JAN_Obs vs Exp by Age'!$H5,"W",'[3]JAN_Obs vs Exp by Age'!$C5&lt;='[3]JAN_Obs vs Exp by Age'!$H5," ")</f>
        <v xml:space="preserve"> </v>
      </c>
      <c r="F8" s="3" t="str">
        <f>_xlfn.IFS('[4]FEB_Obs vs Exp by Age'!$D6&gt;'[4]FEB_Obs vs Exp by Age'!$H6,"A",'[4]FEB_Obs vs Exp by Age'!$C6&gt;'[4]FEB_Obs vs Exp by Age'!$H6,"W",'[4]FEB_Obs vs Exp by Age'!$C6&lt;='[4]FEB_Obs vs Exp by Age'!$H6," ")</f>
        <v>W</v>
      </c>
      <c r="G8" s="3" t="str">
        <f>_xlfn.IFS('Obs vs Exp by Age'!$D7&gt;'Obs vs Exp by Age'!$H7,"A",'Obs vs Exp by Age'!$C7&gt;'Obs vs Exp by Age'!$H7,"W",'Obs vs Exp by Age'!$C7&lt;='Obs vs Exp by Age'!$H7," ")</f>
        <v xml:space="preserve"> </v>
      </c>
      <c r="H8" s="3" t="str">
        <f>_xlfn.IFS('Obs vs Exp by Age'!$D8&gt;'Obs vs Exp by Age'!$H8,"A",'Obs vs Exp by Age'!$C8&gt;'Obs vs Exp by Age'!$H8,"W",'Obs vs Exp by Age'!$C8&lt;='Obs vs Exp by Age'!$H8," ")</f>
        <v xml:space="preserve"> </v>
      </c>
      <c r="I8" s="3" t="str">
        <f>_xlfn.IFS('Obs vs Exp by Age'!$D9&gt;'Obs vs Exp by Age'!$H9,"A",'Obs vs Exp by Age'!$C9&gt;'Obs vs Exp by Age'!$H9,"W",'Obs vs Exp by Age'!$C9&lt;='Obs vs Exp by Age'!$H9," ")</f>
        <v xml:space="preserve"> </v>
      </c>
      <c r="J8" s="3" t="str">
        <f>_xlfn.IFS('Obs vs Exp by Age'!$D10&gt;'Obs vs Exp by Age'!$H10,"A",'Obs vs Exp by Age'!$C10&gt;'Obs vs Exp by Age'!$H10,"W",'Obs vs Exp by Age'!$C10&lt;='Obs vs Exp by Age'!$H10," ")</f>
        <v xml:space="preserve"> </v>
      </c>
      <c r="K8" s="3" t="str">
        <f>_xlfn.IFS('Obs vs Exp by Age'!$D11&gt;'Obs vs Exp by Age'!$H11,"A",'Obs vs Exp by Age'!$C11&gt;'Obs vs Exp by Age'!$H11,"W",'Obs vs Exp by Age'!$C11&lt;='Obs vs Exp by Age'!$H11," ")</f>
        <v xml:space="preserve"> </v>
      </c>
      <c r="L8" s="3" t="str">
        <f>_xlfn.IFS('Obs vs Exp by Age'!$D12&gt;'Obs vs Exp by Age'!$H12,"A",'Obs vs Exp by Age'!$C12&gt;'Obs vs Exp by Age'!$H12,"W",'Obs vs Exp by Age'!$C12&lt;='Obs vs Exp by Age'!$H12," ")</f>
        <v xml:space="preserve"> </v>
      </c>
      <c r="M8" s="10" t="str">
        <f>_xlfn.IFS('Obs vs Exp by Age'!$D13&gt;'Obs vs Exp by Age'!$H13,"A",'Obs vs Exp by Age'!$C13&gt;'Obs vs Exp by Age'!$H13,"W",'Obs vs Exp by Age'!$C13&lt;='Obs vs Exp by Age'!$H13," ")</f>
        <v xml:space="preserve"> </v>
      </c>
      <c r="O8" s="3" t="s">
        <v>128</v>
      </c>
      <c r="P8" s="4" t="s">
        <v>133</v>
      </c>
      <c r="Q8" s="2"/>
      <c r="R8" s="2"/>
    </row>
    <row r="9" spans="1:18" ht="15" customHeight="1" x14ac:dyDescent="0.25">
      <c r="A9" s="8" t="s">
        <v>32</v>
      </c>
      <c r="B9" s="3" t="str">
        <f>_xlfn.IFS('Obs vs Exp by Age'!$D14&gt;'Obs vs Exp by Age'!$H14,"A",'Obs vs Exp by Age'!$C14&gt;'Obs vs Exp by Age'!$H14,"W",'Obs vs Exp by Age'!$C14&lt;='Obs vs Exp by Age'!$H14," ")</f>
        <v>W</v>
      </c>
      <c r="C9" s="3" t="str">
        <f>_xlfn.IFS('[1]NOV_Obs vs Exp by Age'!$D15&gt;'[1]NOV_Obs vs Exp by Age'!$H15,"A",'[1]NOV_Obs vs Exp by Age'!$C15&gt;'[1]NOV_Obs vs Exp by Age'!$H15,"W",'[1]NOV_Obs vs Exp by Age'!$C15&lt;='[1]NOV_Obs vs Exp by Age'!$H15," ")</f>
        <v>W</v>
      </c>
      <c r="D9" s="3" t="str">
        <f>_xlfn.IFS('[2]DEC_Obs vs Exp by Age'!$D16&gt;'[2]DEC_Obs vs Exp by Age'!$H16,"A",'[2]DEC_Obs vs Exp by Age'!$C16&gt;'[2]DEC_Obs vs Exp by Age'!$H16,"W",'[2]DEC_Obs vs Exp by Age'!$C16&lt;='[2]DEC_Obs vs Exp by Age'!$H16," ")</f>
        <v xml:space="preserve"> </v>
      </c>
      <c r="E9" s="3" t="str">
        <f>_xlfn.IFS('[3]JAN_Obs vs Exp by Age'!$D17&gt;'[3]JAN_Obs vs Exp by Age'!$H17,"A",'[3]JAN_Obs vs Exp by Age'!$C17&gt;'[3]JAN_Obs vs Exp by Age'!$H17,"W",'[3]JAN_Obs vs Exp by Age'!$C17&lt;='[3]JAN_Obs vs Exp by Age'!$H17," ")</f>
        <v xml:space="preserve"> </v>
      </c>
      <c r="F9" s="3" t="str">
        <f>_xlfn.IFS('[4]FEB_Obs vs Exp by Age'!$D18&gt;'[4]FEB_Obs vs Exp by Age'!$H18,"A",'[4]FEB_Obs vs Exp by Age'!$C18&gt;'[4]FEB_Obs vs Exp by Age'!$H18,"W",'[4]FEB_Obs vs Exp by Age'!$C18&lt;='[4]FEB_Obs vs Exp by Age'!$H18," ")</f>
        <v>A</v>
      </c>
      <c r="G9" s="3" t="str">
        <f>_xlfn.IFS('Obs vs Exp by Age'!$D19&gt;'Obs vs Exp by Age'!$H19,"A",'Obs vs Exp by Age'!$C19&gt;'Obs vs Exp by Age'!$H19,"W",'Obs vs Exp by Age'!$C19&lt;='Obs vs Exp by Age'!$H19," ")</f>
        <v xml:space="preserve"> </v>
      </c>
      <c r="H9" s="3" t="str">
        <f>_xlfn.IFS('Obs vs Exp by Age'!$D20&gt;'Obs vs Exp by Age'!$H20,"A",'Obs vs Exp by Age'!$C20&gt;'Obs vs Exp by Age'!$H20,"W",'Obs vs Exp by Age'!$C20&lt;='Obs vs Exp by Age'!$H20," ")</f>
        <v xml:space="preserve"> </v>
      </c>
      <c r="I9" s="3" t="str">
        <f>_xlfn.IFS('Obs vs Exp by Age'!$D21&gt;'Obs vs Exp by Age'!$H21,"A",'Obs vs Exp by Age'!$C21&gt;'Obs vs Exp by Age'!$H21,"W",'Obs vs Exp by Age'!$C21&lt;='Obs vs Exp by Age'!$H21," ")</f>
        <v xml:space="preserve"> </v>
      </c>
      <c r="J9" s="3" t="str">
        <f>_xlfn.IFS('Obs vs Exp by Age'!$D22&gt;'Obs vs Exp by Age'!$H22,"A",'Obs vs Exp by Age'!$C22&gt;'Obs vs Exp by Age'!$H22,"W",'Obs vs Exp by Age'!$C22&lt;='Obs vs Exp by Age'!$H22," ")</f>
        <v xml:space="preserve"> </v>
      </c>
      <c r="K9" s="3" t="str">
        <f>_xlfn.IFS('Obs vs Exp by Age'!$D23&gt;'Obs vs Exp by Age'!$H23,"A",'Obs vs Exp by Age'!$C23&gt;'Obs vs Exp by Age'!$H23,"W",'Obs vs Exp by Age'!$C23&lt;='Obs vs Exp by Age'!$H23," ")</f>
        <v xml:space="preserve"> </v>
      </c>
      <c r="L9" s="3" t="str">
        <f>_xlfn.IFS('Obs vs Exp by Age'!$D24&gt;'Obs vs Exp by Age'!$H24,"A",'Obs vs Exp by Age'!$C24&gt;'Obs vs Exp by Age'!$H24,"W",'Obs vs Exp by Age'!$C24&lt;='Obs vs Exp by Age'!$H24," ")</f>
        <v xml:space="preserve"> </v>
      </c>
      <c r="M9" s="10" t="str">
        <f>_xlfn.IFS('Obs vs Exp by Age'!$D25&gt;'Obs vs Exp by Age'!$H25,"A",'Obs vs Exp by Age'!$C25&gt;'Obs vs Exp by Age'!$H25,"W",'Obs vs Exp by Age'!$C25&lt;='Obs vs Exp by Age'!$H25," ")</f>
        <v xml:space="preserve"> </v>
      </c>
    </row>
    <row r="10" spans="1:18" ht="15" customHeight="1" x14ac:dyDescent="0.25">
      <c r="A10" s="8" t="s">
        <v>33</v>
      </c>
      <c r="B10" s="3" t="str">
        <f>_xlfn.IFS('Obs vs Exp by Age'!$D26&gt;'Obs vs Exp by Age'!$H26,"A",'Obs vs Exp by Age'!$C26&gt;'Obs vs Exp by Age'!$H26,"W",'Obs vs Exp by Age'!$C26&lt;='Obs vs Exp by Age'!$H26," ")</f>
        <v xml:space="preserve"> </v>
      </c>
      <c r="C10" s="3" t="str">
        <f>_xlfn.IFS('[1]NOV_Obs vs Exp by Age'!$D27&gt;'[1]NOV_Obs vs Exp by Age'!$H27,"A",'[1]NOV_Obs vs Exp by Age'!$C27&gt;'[1]NOV_Obs vs Exp by Age'!$H27,"W",'[1]NOV_Obs vs Exp by Age'!$C27&lt;='[1]NOV_Obs vs Exp by Age'!$H27," ")</f>
        <v xml:space="preserve"> </v>
      </c>
      <c r="D10" s="3" t="str">
        <f>_xlfn.IFS('[2]DEC_Obs vs Exp by Age'!$D28&gt;'[2]DEC_Obs vs Exp by Age'!$H28,"A",'[2]DEC_Obs vs Exp by Age'!$C28&gt;'[2]DEC_Obs vs Exp by Age'!$H28,"W",'[2]DEC_Obs vs Exp by Age'!$C28&lt;='[2]DEC_Obs vs Exp by Age'!$H28," ")</f>
        <v xml:space="preserve"> </v>
      </c>
      <c r="E10" s="3" t="str">
        <f>_xlfn.IFS('[3]JAN_Obs vs Exp by Age'!$D29&gt;'[3]JAN_Obs vs Exp by Age'!$H29,"A",'[3]JAN_Obs vs Exp by Age'!$C29&gt;'[3]JAN_Obs vs Exp by Age'!$H29,"W",'[3]JAN_Obs vs Exp by Age'!$C29&lt;='[3]JAN_Obs vs Exp by Age'!$H29," ")</f>
        <v xml:space="preserve"> </v>
      </c>
      <c r="F10" s="3" t="str">
        <f>_xlfn.IFS('[4]FEB_Obs vs Exp by Age'!$D30&gt;'[4]FEB_Obs vs Exp by Age'!$H30,"A",'[4]FEB_Obs vs Exp by Age'!$C30&gt;'[4]FEB_Obs vs Exp by Age'!$H30,"W",'[4]FEB_Obs vs Exp by Age'!$C30&lt;='[4]FEB_Obs vs Exp by Age'!$H30," ")</f>
        <v>A</v>
      </c>
      <c r="G10" s="3" t="str">
        <f>_xlfn.IFS('Obs vs Exp by Age'!$D31&gt;'Obs vs Exp by Age'!$H31,"A",'Obs vs Exp by Age'!$C31&gt;'Obs vs Exp by Age'!$H31,"W",'Obs vs Exp by Age'!$C31&lt;='Obs vs Exp by Age'!$H31," ")</f>
        <v xml:space="preserve"> </v>
      </c>
      <c r="H10" s="3" t="str">
        <f>_xlfn.IFS('Obs vs Exp by Age'!$D32&gt;'Obs vs Exp by Age'!$H32,"A",'Obs vs Exp by Age'!$C32&gt;'Obs vs Exp by Age'!$H32,"W",'Obs vs Exp by Age'!$C32&lt;='Obs vs Exp by Age'!$H32," ")</f>
        <v xml:space="preserve"> </v>
      </c>
      <c r="I10" s="3" t="str">
        <f>_xlfn.IFS('Obs vs Exp by Age'!$D33&gt;'Obs vs Exp by Age'!$H33,"A",'Obs vs Exp by Age'!$C33&gt;'Obs vs Exp by Age'!$H33,"W",'Obs vs Exp by Age'!$C33&lt;='Obs vs Exp by Age'!$H33," ")</f>
        <v xml:space="preserve"> </v>
      </c>
      <c r="J10" s="3" t="str">
        <f>_xlfn.IFS('Obs vs Exp by Age'!$D34&gt;'Obs vs Exp by Age'!$H34,"A",'Obs vs Exp by Age'!$C34&gt;'Obs vs Exp by Age'!$H34,"W",'Obs vs Exp by Age'!$C34&lt;='Obs vs Exp by Age'!$H34," ")</f>
        <v xml:space="preserve"> </v>
      </c>
      <c r="K10" s="3" t="str">
        <f>_xlfn.IFS('Obs vs Exp by Age'!$D35&gt;'Obs vs Exp by Age'!$H35,"A",'Obs vs Exp by Age'!$C35&gt;'Obs vs Exp by Age'!$H35,"W",'Obs vs Exp by Age'!$C35&lt;='Obs vs Exp by Age'!$H35," ")</f>
        <v xml:space="preserve"> </v>
      </c>
      <c r="L10" s="3" t="str">
        <f>_xlfn.IFS('Obs vs Exp by Age'!$D36&gt;'Obs vs Exp by Age'!$H36,"A",'Obs vs Exp by Age'!$C36&gt;'Obs vs Exp by Age'!$H36,"W",'Obs vs Exp by Age'!$C36&lt;='Obs vs Exp by Age'!$H36," ")</f>
        <v xml:space="preserve"> </v>
      </c>
      <c r="M10" s="10" t="str">
        <f>_xlfn.IFS('Obs vs Exp by Age'!$D37&gt;'Obs vs Exp by Age'!$H37,"A",'Obs vs Exp by Age'!$C37&gt;'Obs vs Exp by Age'!$H37,"W",'Obs vs Exp by Age'!$C37&lt;='Obs vs Exp by Age'!$H37," ")</f>
        <v xml:space="preserve"> </v>
      </c>
      <c r="O10" s="3" t="s">
        <v>136</v>
      </c>
      <c r="P10" s="2" t="s">
        <v>135</v>
      </c>
    </row>
    <row r="11" spans="1:18" ht="15" customHeight="1" x14ac:dyDescent="0.25">
      <c r="A11" s="9" t="s">
        <v>129</v>
      </c>
      <c r="B11" s="3" t="str">
        <f>_xlfn.IFS('Obs vs Exp by Age'!$D38&gt;'Obs vs Exp by Age'!$H38,"A",'Obs vs Exp by Age'!$C38&gt;'Obs vs Exp by Age'!$H38,"W",'Obs vs Exp by Age'!$C38&lt;='Obs vs Exp by Age'!$H38," ")</f>
        <v xml:space="preserve"> </v>
      </c>
      <c r="C11" s="3" t="str">
        <f>_xlfn.IFS('[1]NOV_Obs vs Exp by Age'!$D39&gt;'[1]NOV_Obs vs Exp by Age'!$H39,"A",'[1]NOV_Obs vs Exp by Age'!$C39&gt;'[1]NOV_Obs vs Exp by Age'!$H39,"W",'[1]NOV_Obs vs Exp by Age'!$C39&lt;='[1]NOV_Obs vs Exp by Age'!$H39," ")</f>
        <v>W</v>
      </c>
      <c r="D11" s="3" t="str">
        <f>_xlfn.IFS('[2]DEC_Obs vs Exp by Age'!$D40&gt;'[2]DEC_Obs vs Exp by Age'!$H40,"A",'[2]DEC_Obs vs Exp by Age'!$C40&gt;'[2]DEC_Obs vs Exp by Age'!$H40,"W",'[2]DEC_Obs vs Exp by Age'!$C40&lt;='[2]DEC_Obs vs Exp by Age'!$H40," ")</f>
        <v xml:space="preserve"> </v>
      </c>
      <c r="E11" s="3" t="str">
        <f>_xlfn.IFS('[3]JAN_Obs vs Exp by Age'!$D41&gt;'[3]JAN_Obs vs Exp by Age'!$H41,"A",'[3]JAN_Obs vs Exp by Age'!$C41&gt;'[3]JAN_Obs vs Exp by Age'!$H41,"W",'[3]JAN_Obs vs Exp by Age'!$C41&lt;='[3]JAN_Obs vs Exp by Age'!$H41," ")</f>
        <v>W</v>
      </c>
      <c r="F11" s="3" t="str">
        <f>_xlfn.IFS('[4]FEB_Obs vs Exp by Age'!$D42&gt;'[4]FEB_Obs vs Exp by Age'!$H42,"A",'[4]FEB_Obs vs Exp by Age'!$C42&gt;'[4]FEB_Obs vs Exp by Age'!$H42,"W",'[4]FEB_Obs vs Exp by Age'!$C42&lt;='[4]FEB_Obs vs Exp by Age'!$H42," ")</f>
        <v xml:space="preserve"> </v>
      </c>
      <c r="G11" s="3" t="str">
        <f>_xlfn.IFS('Obs vs Exp by Age'!$D43&gt;'Obs vs Exp by Age'!$H43,"A",'Obs vs Exp by Age'!$C43&gt;'Obs vs Exp by Age'!$H43,"W",'Obs vs Exp by Age'!$C43&lt;='Obs vs Exp by Age'!$H43," ")</f>
        <v xml:space="preserve"> </v>
      </c>
      <c r="H11" s="3" t="str">
        <f>_xlfn.IFS('Obs vs Exp by Age'!$D44&gt;'Obs vs Exp by Age'!$H44,"A",'Obs vs Exp by Age'!$C44&gt;'Obs vs Exp by Age'!$H44,"W",'Obs vs Exp by Age'!$C44&lt;='Obs vs Exp by Age'!$H44," ")</f>
        <v xml:space="preserve"> </v>
      </c>
      <c r="I11" s="3" t="str">
        <f>_xlfn.IFS('Obs vs Exp by Age'!$D45&gt;'Obs vs Exp by Age'!$H45,"A",'Obs vs Exp by Age'!$C45&gt;'Obs vs Exp by Age'!$H45,"W",'Obs vs Exp by Age'!$C45&lt;='Obs vs Exp by Age'!$H45," ")</f>
        <v xml:space="preserve"> </v>
      </c>
      <c r="J11" s="3" t="str">
        <f>_xlfn.IFS('Obs vs Exp by Age'!$D46&gt;'Obs vs Exp by Age'!$H46,"A",'Obs vs Exp by Age'!$C46&gt;'Obs vs Exp by Age'!$H46,"W",'Obs vs Exp by Age'!$C46&lt;='Obs vs Exp by Age'!$H46," ")</f>
        <v xml:space="preserve"> </v>
      </c>
      <c r="K11" s="3" t="str">
        <f>_xlfn.IFS('Obs vs Exp by Age'!$D47&gt;'Obs vs Exp by Age'!$H47,"A",'Obs vs Exp by Age'!$C47&gt;'Obs vs Exp by Age'!$H47,"W",'Obs vs Exp by Age'!$C47&lt;='Obs vs Exp by Age'!$H47," ")</f>
        <v xml:space="preserve"> </v>
      </c>
      <c r="L11" s="3" t="str">
        <f>_xlfn.IFS('Obs vs Exp by Age'!$D48&gt;'Obs vs Exp by Age'!$H48,"A",'Obs vs Exp by Age'!$C48&gt;'Obs vs Exp by Age'!$H48,"W",'Obs vs Exp by Age'!$C48&lt;='Obs vs Exp by Age'!$H48," ")</f>
        <v xml:space="preserve"> </v>
      </c>
      <c r="M11" s="10" t="str">
        <f>_xlfn.IFS('Obs vs Exp by Age'!$D49&gt;'Obs vs Exp by Age'!$H49,"A",'Obs vs Exp by Age'!$C49&gt;'Obs vs Exp by Age'!$H49,"W",'Obs vs Exp by Age'!$C49&lt;='Obs vs Exp by Age'!$H49," ")</f>
        <v xml:space="preserve"> </v>
      </c>
    </row>
    <row r="12" spans="1:18" ht="15" customHeight="1" thickBot="1" x14ac:dyDescent="0.35">
      <c r="A12" s="17" t="s">
        <v>137</v>
      </c>
      <c r="B12" s="6"/>
      <c r="C12" s="6"/>
      <c r="D12" s="6"/>
      <c r="E12" s="6"/>
      <c r="F12" s="21"/>
      <c r="G12" s="6"/>
      <c r="H12" s="6"/>
      <c r="I12" s="6"/>
      <c r="J12" s="6"/>
      <c r="K12" s="6"/>
      <c r="L12" s="6"/>
      <c r="M12" s="6"/>
    </row>
    <row r="13" spans="1:18" ht="15" customHeight="1" thickTop="1" x14ac:dyDescent="0.25">
      <c r="A13" s="9" t="s">
        <v>138</v>
      </c>
      <c r="B13" s="3" t="str">
        <f>_xlfn.IFS('Obs vs Exp by Race-Ethnicity'!$D2&gt;'Obs vs Exp by Race-Ethnicity'!$H2,"A",'Obs vs Exp by Race-Ethnicity'!$C2&gt;'Obs vs Exp by Race-Ethnicity'!$H2,"W",'Obs vs Exp by Race-Ethnicity'!$C2&lt;='Obs vs Exp by Race-Ethnicity'!$H2," ")</f>
        <v>W</v>
      </c>
      <c r="C13" s="3" t="str">
        <f>_xlfn.IFS('[1]NOVObs vs Exp by Race-Ethnicity'!$D3&gt;'[1]NOVObs vs Exp by Race-Ethnicity'!$H3,"A",'[1]NOVObs vs Exp by Race-Ethnicity'!$C3&gt;'[1]NOVObs vs Exp by Race-Ethnicity'!$H3,"W",'[1]NOVObs vs Exp by Race-Ethnicity'!$C3&lt;='[1]NOVObs vs Exp by Race-Ethnicity'!$H3," ")</f>
        <v>W</v>
      </c>
      <c r="D13" s="3" t="str">
        <f>_xlfn.IFS('[2]DECObs vs Exp by Race-Ethnicity'!$D4&gt;'[2]DECObs vs Exp by Race-Ethnicity'!$H4,"A",'[2]DECObs vs Exp by Race-Ethnicity'!$C4&gt;'[2]DECObs vs Exp by Race-Ethnicity'!$H4,"W",'[2]DECObs vs Exp by Race-Ethnicity'!$C4&lt;='[2]DECObs vs Exp by Race-Ethnicity'!$H4," ")</f>
        <v xml:space="preserve"> </v>
      </c>
      <c r="E13" s="3" t="str">
        <f>_xlfn.IFS('[3]JANObs vs Exp by Race-Ethnicity'!$D5&gt;'[3]JANObs vs Exp by Race-Ethnicity'!$H5,"A",'[3]JANObs vs Exp by Race-Ethnicity'!$C5&gt;'[3]JANObs vs Exp by Race-Ethnicity'!$H5,"W",'[3]JANObs vs Exp by Race-Ethnicity'!$C5&lt;='[3]JANObs vs Exp by Race-Ethnicity'!$H5," ")</f>
        <v xml:space="preserve"> </v>
      </c>
      <c r="F13" s="3" t="str">
        <f>_xlfn.IFS('[4]FEBObs vs Exp by Race-Ethnicity'!$D6&gt;'[4]FEBObs vs Exp by Race-Ethnicity'!$H6,"A",'[4]FEBObs vs Exp by Race-Ethnicity'!$C6&gt;'[4]FEBObs vs Exp by Race-Ethnicity'!$H6,"W",'[4]FEBObs vs Exp by Race-Ethnicity'!$C6&lt;='[4]FEBObs vs Exp by Race-Ethnicity'!$H6," ")</f>
        <v>A</v>
      </c>
      <c r="G13" s="3" t="str">
        <f>_xlfn.IFS('Obs vs Exp by Race-Ethnicity'!$D7&gt;'Obs vs Exp by Race-Ethnicity'!$H7,"A",'Obs vs Exp by Race-Ethnicity'!$C7&gt;'Obs vs Exp by Race-Ethnicity'!$H7,"W",'Obs vs Exp by Race-Ethnicity'!$C7&lt;='Obs vs Exp by Race-Ethnicity'!$H7," ")</f>
        <v xml:space="preserve"> </v>
      </c>
      <c r="H13" s="3" t="str">
        <f>_xlfn.IFS('Obs vs Exp by Race-Ethnicity'!$D8&gt;'Obs vs Exp by Race-Ethnicity'!$H8,"A",'Obs vs Exp by Race-Ethnicity'!$C8&gt;'Obs vs Exp by Race-Ethnicity'!$H8,"W",'Obs vs Exp by Race-Ethnicity'!$C8&lt;='Obs vs Exp by Race-Ethnicity'!$H8," ")</f>
        <v xml:space="preserve"> </v>
      </c>
      <c r="I13" s="3" t="str">
        <f>_xlfn.IFS('Obs vs Exp by Race-Ethnicity'!$D9&gt;'Obs vs Exp by Race-Ethnicity'!$H9,"A",'Obs vs Exp by Race-Ethnicity'!$C9&gt;'Obs vs Exp by Race-Ethnicity'!$H9,"W",'Obs vs Exp by Race-Ethnicity'!$C9&lt;='Obs vs Exp by Race-Ethnicity'!$H9," ")</f>
        <v xml:space="preserve"> </v>
      </c>
      <c r="J13" s="3" t="str">
        <f>_xlfn.IFS('Obs vs Exp by Race-Ethnicity'!$D10&gt;'Obs vs Exp by Race-Ethnicity'!$H10,"A",'Obs vs Exp by Race-Ethnicity'!$C10&gt;'Obs vs Exp by Race-Ethnicity'!$H10,"W",'Obs vs Exp by Race-Ethnicity'!$C10&lt;='Obs vs Exp by Race-Ethnicity'!$H10," ")</f>
        <v xml:space="preserve"> </v>
      </c>
      <c r="K13" s="3" t="str">
        <f>_xlfn.IFS('Obs vs Exp by Race-Ethnicity'!$D11&gt;'Obs vs Exp by Race-Ethnicity'!$H11,"A",'Obs vs Exp by Race-Ethnicity'!$C11&gt;'Obs vs Exp by Race-Ethnicity'!$H11,"W",'Obs vs Exp by Race-Ethnicity'!$C11&lt;='Obs vs Exp by Race-Ethnicity'!$H11," ")</f>
        <v xml:space="preserve"> </v>
      </c>
      <c r="L13" s="3" t="str">
        <f>_xlfn.IFS('Obs vs Exp by Race-Ethnicity'!$D12&gt;'Obs vs Exp by Race-Ethnicity'!$H12,"A",'Obs vs Exp by Race-Ethnicity'!$C12&gt;'Obs vs Exp by Race-Ethnicity'!$H12,"W",'Obs vs Exp by Race-Ethnicity'!$C12&lt;='Obs vs Exp by Race-Ethnicity'!$H12," ")</f>
        <v xml:space="preserve"> </v>
      </c>
      <c r="M13" s="10" t="str">
        <f>_xlfn.IFS('Obs vs Exp by Race-Ethnicity'!$D13&gt;'Obs vs Exp by Race-Ethnicity'!$H13,"A",'Obs vs Exp by Race-Ethnicity'!$C13&gt;'Obs vs Exp by Race-Ethnicity'!$H13,"W",'Obs vs Exp by Race-Ethnicity'!$C13&lt;='Obs vs Exp by Race-Ethnicity'!$H13," ")</f>
        <v xml:space="preserve"> </v>
      </c>
    </row>
    <row r="14" spans="1:18" ht="15" customHeight="1" x14ac:dyDescent="0.25">
      <c r="A14" s="9" t="s">
        <v>139</v>
      </c>
      <c r="B14" s="3" t="str">
        <f>_xlfn.IFS('Obs vs Exp by Race-Ethnicity'!$D14&gt;'Obs vs Exp by Race-Ethnicity'!$H14,"A",'Obs vs Exp by Race-Ethnicity'!$C14&gt;'Obs vs Exp by Race-Ethnicity'!$H14,"W",'Obs vs Exp by Race-Ethnicity'!$C14&lt;='Obs vs Exp by Race-Ethnicity'!$H14," ")</f>
        <v xml:space="preserve"> </v>
      </c>
      <c r="C14" s="3" t="str">
        <f>_xlfn.IFS('[1]NOVObs vs Exp by Race-Ethnicity'!$D15&gt;'[1]NOVObs vs Exp by Race-Ethnicity'!$H15,"A",'[1]NOVObs vs Exp by Race-Ethnicity'!$C15&gt;'[1]NOVObs vs Exp by Race-Ethnicity'!$H15,"W",'[1]NOVObs vs Exp by Race-Ethnicity'!$C15&lt;='[1]NOVObs vs Exp by Race-Ethnicity'!$H15," ")</f>
        <v xml:space="preserve"> </v>
      </c>
      <c r="D14" s="3" t="str">
        <f>_xlfn.IFS('[2]DECObs vs Exp by Race-Ethnicity'!$D16&gt;'[2]DECObs vs Exp by Race-Ethnicity'!$H16,"A",'[2]DECObs vs Exp by Race-Ethnicity'!$C16&gt;'[2]DECObs vs Exp by Race-Ethnicity'!$H6,"W",'[2]DECObs vs Exp by Race-Ethnicity'!$C16&lt;='[2]DECObs vs Exp by Race-Ethnicity'!$H16," ")</f>
        <v xml:space="preserve"> </v>
      </c>
      <c r="E14" s="3" t="str">
        <f>_xlfn.IFS('[3]JANObs vs Exp by Race-Ethnicity'!$D17&gt;'[3]JANObs vs Exp by Race-Ethnicity'!$H17,"A",'[3]JANObs vs Exp by Race-Ethnicity'!$C17&gt;'[3]JANObs vs Exp by Race-Ethnicity'!$H17,"W",'[3]JANObs vs Exp by Race-Ethnicity'!$C17&lt;='[3]JANObs vs Exp by Race-Ethnicity'!$H17," ")</f>
        <v xml:space="preserve"> </v>
      </c>
      <c r="F14" s="3" t="str">
        <f>_xlfn.IFS('[4]FEBObs vs Exp by Race-Ethnicity'!$D18&gt;'[4]FEBObs vs Exp by Race-Ethnicity'!$H18,"A",'[4]FEBObs vs Exp by Race-Ethnicity'!$C18&gt;'[4]FEBObs vs Exp by Race-Ethnicity'!$H18,"W",'[4]FEBObs vs Exp by Race-Ethnicity'!$C18&lt;='[4]FEBObs vs Exp by Race-Ethnicity'!$H18," ")</f>
        <v>W</v>
      </c>
      <c r="G14" s="3" t="str">
        <f>_xlfn.IFS('Obs vs Exp by Race-Ethnicity'!$D19&gt;'Obs vs Exp by Race-Ethnicity'!$H19,"A",'Obs vs Exp by Race-Ethnicity'!$C19&gt;'Obs vs Exp by Race-Ethnicity'!$H19,"W",'Obs vs Exp by Race-Ethnicity'!$C19&lt;='Obs vs Exp by Race-Ethnicity'!$H19," ")</f>
        <v xml:space="preserve"> </v>
      </c>
      <c r="H14" s="3" t="str">
        <f>_xlfn.IFS('Obs vs Exp by Race-Ethnicity'!$D20&gt;'Obs vs Exp by Race-Ethnicity'!$H20,"A",'Obs vs Exp by Race-Ethnicity'!$C20&gt;'Obs vs Exp by Race-Ethnicity'!$H20,"W",'Obs vs Exp by Race-Ethnicity'!$C20&lt;='Obs vs Exp by Race-Ethnicity'!$H20," ")</f>
        <v xml:space="preserve"> </v>
      </c>
      <c r="I14" s="3" t="str">
        <f>_xlfn.IFS('Obs vs Exp by Race-Ethnicity'!$D21&gt;'Obs vs Exp by Race-Ethnicity'!$H21,"A",'Obs vs Exp by Race-Ethnicity'!$C21&gt;'Obs vs Exp by Race-Ethnicity'!$H21,"W",'Obs vs Exp by Race-Ethnicity'!$C21&lt;='Obs vs Exp by Race-Ethnicity'!$H21," ")</f>
        <v xml:space="preserve"> </v>
      </c>
      <c r="J14" s="3" t="str">
        <f>_xlfn.IFS('Obs vs Exp by Race-Ethnicity'!$D22&gt;'Obs vs Exp by Race-Ethnicity'!$H22,"A",'Obs vs Exp by Race-Ethnicity'!$C22&gt;'Obs vs Exp by Race-Ethnicity'!$H22,"W",'Obs vs Exp by Race-Ethnicity'!$C22&lt;='Obs vs Exp by Race-Ethnicity'!$H22," ")</f>
        <v xml:space="preserve"> </v>
      </c>
      <c r="K14" s="3" t="str">
        <f>_xlfn.IFS('Obs vs Exp by Race-Ethnicity'!$D23&gt;'Obs vs Exp by Race-Ethnicity'!$H23,"A",'Obs vs Exp by Race-Ethnicity'!$C23&gt;'Obs vs Exp by Race-Ethnicity'!$H23,"W",'Obs vs Exp by Race-Ethnicity'!$C23&lt;='Obs vs Exp by Race-Ethnicity'!$H23," ")</f>
        <v xml:space="preserve"> </v>
      </c>
      <c r="L14" s="3" t="str">
        <f>_xlfn.IFS('Obs vs Exp by Race-Ethnicity'!$D24&gt;'Obs vs Exp by Race-Ethnicity'!$H24,"A",'Obs vs Exp by Race-Ethnicity'!$C24&gt;'Obs vs Exp by Race-Ethnicity'!$H24,"W",'Obs vs Exp by Race-Ethnicity'!$C24&lt;='Obs vs Exp by Race-Ethnicity'!$H24," ")</f>
        <v xml:space="preserve"> </v>
      </c>
      <c r="M14" s="10" t="str">
        <f>_xlfn.IFS('Obs vs Exp by Race-Ethnicity'!$D25&gt;'Obs vs Exp by Race-Ethnicity'!$H25,"A",'Obs vs Exp by Race-Ethnicity'!$C25&gt;'Obs vs Exp by Race-Ethnicity'!$H25,"W",'Obs vs Exp by Race-Ethnicity'!$C25&lt;='Obs vs Exp by Race-Ethnicity'!$H25," ")</f>
        <v xml:space="preserve"> </v>
      </c>
    </row>
    <row r="15" spans="1:18" ht="15" customHeight="1" x14ac:dyDescent="0.25">
      <c r="A15" s="9" t="s">
        <v>142</v>
      </c>
      <c r="B15" s="3" t="str">
        <f>_xlfn.IFS('Obs vs Exp by Race-Ethnicity'!$D26&gt;'Obs vs Exp by Race-Ethnicity'!$H26,"A",'Obs vs Exp by Race-Ethnicity'!$C26&gt;'Obs vs Exp by Race-Ethnicity'!$H26,"W",'Obs vs Exp by Race-Ethnicity'!$C26&lt;='Obs vs Exp by Race-Ethnicity'!$H26," ")</f>
        <v xml:space="preserve"> </v>
      </c>
      <c r="C15" s="3" t="str">
        <f>_xlfn.IFS('[1]NOVObs vs Exp by Race-Ethnicity'!$D27&gt;'[1]NOVObs vs Exp by Race-Ethnicity'!$H27,"A",'[1]NOVObs vs Exp by Race-Ethnicity'!$C27&gt;'[1]NOVObs vs Exp by Race-Ethnicity'!$H27,"W",'[1]NOVObs vs Exp by Race-Ethnicity'!$C27&lt;='[1]NOVObs vs Exp by Race-Ethnicity'!$H27," ")</f>
        <v xml:space="preserve"> </v>
      </c>
      <c r="D15" s="3" t="str">
        <f>_xlfn.IFS('[2]DECObs vs Exp by Race-Ethnicity'!$D28&gt;'[2]DECObs vs Exp by Race-Ethnicity'!$H28,"A",'[2]DECObs vs Exp by Race-Ethnicity'!$C28&gt;'[2]DECObs vs Exp by Race-Ethnicity'!$H28,"W",'[2]DECObs vs Exp by Race-Ethnicity'!$C28&lt;='[2]DECObs vs Exp by Race-Ethnicity'!$H28," ")</f>
        <v xml:space="preserve"> </v>
      </c>
      <c r="E15" s="3" t="str">
        <f>_xlfn.IFS('[3]JANObs vs Exp by Race-Ethnicity'!$D29&gt;'[3]JANObs vs Exp by Race-Ethnicity'!$H29,"A",'[3]JANObs vs Exp by Race-Ethnicity'!$C29&gt;'[3]JANObs vs Exp by Race-Ethnicity'!$H29,"W",'[3]JANObs vs Exp by Race-Ethnicity'!$C29&lt;='[3]JANObs vs Exp by Race-Ethnicity'!$H29," ")</f>
        <v xml:space="preserve"> </v>
      </c>
      <c r="F15" s="3" t="str">
        <f>_xlfn.IFS('[4]FEBObs vs Exp by Race-Ethnicity'!$D30&gt;'[4]FEBObs vs Exp by Race-Ethnicity'!$H30,"A",'[4]FEBObs vs Exp by Race-Ethnicity'!$C30&gt;'[4]FEBObs vs Exp by Race-Ethnicity'!$H30,"W",'[4]FEBObs vs Exp by Race-Ethnicity'!$C30&lt;='[4]FEBObs vs Exp by Race-Ethnicity'!$H30," ")</f>
        <v xml:space="preserve"> </v>
      </c>
      <c r="G15" s="3" t="str">
        <f>_xlfn.IFS('Obs vs Exp by Race-Ethnicity'!$D31&gt;'Obs vs Exp by Race-Ethnicity'!$H31,"A",'Obs vs Exp by Race-Ethnicity'!$C31&gt;'Obs vs Exp by Race-Ethnicity'!$H31,"W",'Obs vs Exp by Race-Ethnicity'!$C31&lt;='Obs vs Exp by Race-Ethnicity'!$H31," ")</f>
        <v xml:space="preserve"> </v>
      </c>
      <c r="H15" s="3" t="str">
        <f>_xlfn.IFS('Obs vs Exp by Race-Ethnicity'!$D32&gt;'Obs vs Exp by Race-Ethnicity'!$H32,"A",'Obs vs Exp by Race-Ethnicity'!$C32&gt;'Obs vs Exp by Race-Ethnicity'!$H32,"W",'Obs vs Exp by Race-Ethnicity'!$C32&lt;='Obs vs Exp by Race-Ethnicity'!$H32," ")</f>
        <v xml:space="preserve"> </v>
      </c>
      <c r="I15" s="3" t="str">
        <f>_xlfn.IFS('Obs vs Exp by Race-Ethnicity'!$D33&gt;'Obs vs Exp by Race-Ethnicity'!$H33,"A",'Obs vs Exp by Race-Ethnicity'!$C33&gt;'Obs vs Exp by Race-Ethnicity'!$H33,"W",'Obs vs Exp by Race-Ethnicity'!$C33&lt;='Obs vs Exp by Race-Ethnicity'!$H33," ")</f>
        <v xml:space="preserve"> </v>
      </c>
      <c r="J15" s="3" t="str">
        <f>_xlfn.IFS('Obs vs Exp by Race-Ethnicity'!$D34&gt;'Obs vs Exp by Race-Ethnicity'!$H34,"A",'Obs vs Exp by Race-Ethnicity'!$C34&gt;'Obs vs Exp by Race-Ethnicity'!$H34,"W",'Obs vs Exp by Race-Ethnicity'!$C34&lt;='Obs vs Exp by Race-Ethnicity'!$H34," ")</f>
        <v xml:space="preserve"> </v>
      </c>
      <c r="K15" s="3" t="str">
        <f>_xlfn.IFS('Obs vs Exp by Race-Ethnicity'!$D35&gt;'Obs vs Exp by Race-Ethnicity'!$H35,"A",'Obs vs Exp by Race-Ethnicity'!$C35&gt;'Obs vs Exp by Race-Ethnicity'!$H35,"W",'Obs vs Exp by Race-Ethnicity'!$C35&lt;='Obs vs Exp by Race-Ethnicity'!$H35," ")</f>
        <v xml:space="preserve"> </v>
      </c>
      <c r="L15" s="3" t="str">
        <f>_xlfn.IFS('Obs vs Exp by Race-Ethnicity'!$D36&gt;'Obs vs Exp by Race-Ethnicity'!$H36,"A",'Obs vs Exp by Race-Ethnicity'!$C36&gt;'Obs vs Exp by Race-Ethnicity'!$H36,"W",'Obs vs Exp by Race-Ethnicity'!$C36&lt;='Obs vs Exp by Race-Ethnicity'!$H36," ")</f>
        <v xml:space="preserve"> </v>
      </c>
      <c r="M15" s="10" t="str">
        <f>_xlfn.IFS('Obs vs Exp by Race-Ethnicity'!$D37&gt;'Obs vs Exp by Race-Ethnicity'!$H37,"A",'Obs vs Exp by Race-Ethnicity'!$C37&gt;'Obs vs Exp by Race-Ethnicity'!$H37,"W",'Obs vs Exp by Race-Ethnicity'!$C37&lt;='Obs vs Exp by Race-Ethnicity'!$H37," ")</f>
        <v xml:space="preserve"> </v>
      </c>
    </row>
    <row r="16" spans="1:18" ht="15" customHeight="1" x14ac:dyDescent="0.25">
      <c r="A16" s="9" t="s">
        <v>140</v>
      </c>
      <c r="B16" s="3" t="str">
        <f>_xlfn.IFS('Obs vs Exp by Race-Ethnicity'!$D38&gt;'Obs vs Exp by Race-Ethnicity'!$H38,"A",'Obs vs Exp by Race-Ethnicity'!$C38&gt;'Obs vs Exp by Race-Ethnicity'!$H38,"W",'Obs vs Exp by Race-Ethnicity'!$C38&lt;='Obs vs Exp by Race-Ethnicity'!$H38," ")</f>
        <v>W</v>
      </c>
      <c r="C16" s="3" t="str">
        <f>_xlfn.IFS('[1]NOVObs vs Exp by Race-Ethnicity'!$D39&gt;'[1]NOVObs vs Exp by Race-Ethnicity'!$H39,"A",'[1]NOVObs vs Exp by Race-Ethnicity'!$C39&gt;'[1]NOVObs vs Exp by Race-Ethnicity'!$H39,"W",'[1]NOVObs vs Exp by Race-Ethnicity'!$C39&lt;='[1]NOVObs vs Exp by Race-Ethnicity'!$H39," ")</f>
        <v xml:space="preserve"> </v>
      </c>
      <c r="D16" s="3" t="str">
        <f>_xlfn.IFS('[2]DECObs vs Exp by Race-Ethnicity'!$D40&gt;'[2]DECObs vs Exp by Race-Ethnicity'!$H40,"A",'[2]DECObs vs Exp by Race-Ethnicity'!$C40&gt;'[2]DECObs vs Exp by Race-Ethnicity'!$H40,"W",'[2]DECObs vs Exp by Race-Ethnicity'!$C40&lt;='[2]DECObs vs Exp by Race-Ethnicity'!$H40," ")</f>
        <v xml:space="preserve"> </v>
      </c>
      <c r="E16" s="3" t="str">
        <f>_xlfn.IFS('[3]JANObs vs Exp by Race-Ethnicity'!$D41&gt;'[3]JANObs vs Exp by Race-Ethnicity'!$H41,"A",'[3]JANObs vs Exp by Race-Ethnicity'!$C41&gt;'[3]JANObs vs Exp by Race-Ethnicity'!$H41,"W",'[3]JANObs vs Exp by Race-Ethnicity'!$C41&lt;='[3]JANObs vs Exp by Race-Ethnicity'!$H41," ")</f>
        <v xml:space="preserve"> </v>
      </c>
      <c r="F16" s="3" t="str">
        <f>_xlfn.IFS('[4]FEBObs vs Exp by Race-Ethnicity'!$D42&gt;'[4]FEBObs vs Exp by Race-Ethnicity'!$H42,"A",'[4]FEBObs vs Exp by Race-Ethnicity'!$C42&gt;'[4]FEBObs vs Exp by Race-Ethnicity'!$H42,"W",'[4]FEBObs vs Exp by Race-Ethnicity'!$C42&lt;='[4]FEBObs vs Exp by Race-Ethnicity'!$H42," ")</f>
        <v>W</v>
      </c>
      <c r="G16" s="3" t="str">
        <f>_xlfn.IFS('Obs vs Exp by Race-Ethnicity'!$D43&gt;'Obs vs Exp by Race-Ethnicity'!$H43,"A",'Obs vs Exp by Race-Ethnicity'!$C43&gt;'Obs vs Exp by Race-Ethnicity'!$H43,"W",'Obs vs Exp by Race-Ethnicity'!$C43&lt;='Obs vs Exp by Race-Ethnicity'!$H43," ")</f>
        <v xml:space="preserve"> </v>
      </c>
      <c r="H16" s="3" t="str">
        <f>_xlfn.IFS('Obs vs Exp by Race-Ethnicity'!$D44&gt;'Obs vs Exp by Race-Ethnicity'!$H44,"A",'Obs vs Exp by Race-Ethnicity'!$C44&gt;'Obs vs Exp by Race-Ethnicity'!$H44,"W",'Obs vs Exp by Race-Ethnicity'!$C44&lt;='Obs vs Exp by Race-Ethnicity'!$H44," ")</f>
        <v xml:space="preserve"> </v>
      </c>
      <c r="I16" s="3" t="str">
        <f>_xlfn.IFS('Obs vs Exp by Race-Ethnicity'!$D45&gt;'Obs vs Exp by Race-Ethnicity'!$H45,"A",'Obs vs Exp by Race-Ethnicity'!$C45&gt;'Obs vs Exp by Race-Ethnicity'!$H45,"W",'Obs vs Exp by Race-Ethnicity'!$C45&lt;='Obs vs Exp by Race-Ethnicity'!$H45," ")</f>
        <v xml:space="preserve"> </v>
      </c>
      <c r="J16" s="3" t="str">
        <f>_xlfn.IFS('Obs vs Exp by Race-Ethnicity'!$D46&gt;'Obs vs Exp by Race-Ethnicity'!$H46,"A",'Obs vs Exp by Race-Ethnicity'!$C46&gt;'Obs vs Exp by Race-Ethnicity'!$H46,"W",'Obs vs Exp by Race-Ethnicity'!$C46&lt;='Obs vs Exp by Race-Ethnicity'!$H46," ")</f>
        <v xml:space="preserve"> </v>
      </c>
      <c r="K16" s="3" t="str">
        <f>_xlfn.IFS('Obs vs Exp by Race-Ethnicity'!$D47&gt;'Obs vs Exp by Race-Ethnicity'!$H47,"A",'Obs vs Exp by Race-Ethnicity'!$C47&gt;'Obs vs Exp by Race-Ethnicity'!$H47,"W",'Obs vs Exp by Race-Ethnicity'!$C47&lt;='Obs vs Exp by Race-Ethnicity'!$H47," ")</f>
        <v xml:space="preserve"> </v>
      </c>
      <c r="L16" s="3" t="str">
        <f>_xlfn.IFS('Obs vs Exp by Race-Ethnicity'!$D48&gt;'Obs vs Exp by Race-Ethnicity'!$H48,"A",'Obs vs Exp by Race-Ethnicity'!$C48&gt;'Obs vs Exp by Race-Ethnicity'!$H48,"W",'Obs vs Exp by Race-Ethnicity'!$C48&lt;='Obs vs Exp by Race-Ethnicity'!$H48," ")</f>
        <v xml:space="preserve"> </v>
      </c>
      <c r="M16" s="10" t="str">
        <f>_xlfn.IFS('Obs vs Exp by Race-Ethnicity'!$D49&gt;'Obs vs Exp by Race-Ethnicity'!$H49,"A",'Obs vs Exp by Race-Ethnicity'!$C49&gt;'Obs vs Exp by Race-Ethnicity'!$H49,"W",'Obs vs Exp by Race-Ethnicity'!$C49&lt;='Obs vs Exp by Race-Ethnicity'!$H49," ")</f>
        <v xml:space="preserve"> </v>
      </c>
    </row>
    <row r="17" spans="1:16" ht="15" customHeight="1" x14ac:dyDescent="0.25">
      <c r="A17" s="9" t="s">
        <v>141</v>
      </c>
      <c r="B17" s="3" t="str">
        <f>_xlfn.IFS('Obs vs Exp by Race-Ethnicity'!$D50&gt;'Obs vs Exp by Race-Ethnicity'!$H50,"A",'Obs vs Exp by Race-Ethnicity'!$C50&gt;'Obs vs Exp by Race-Ethnicity'!$H50,"W",'Obs vs Exp by Race-Ethnicity'!$C50&lt;='Obs vs Exp by Race-Ethnicity'!$H50," ")</f>
        <v>W</v>
      </c>
      <c r="C17" s="3" t="str">
        <f>_xlfn.IFS('[1]NOVObs vs Exp by Race-Ethnicity'!$D51&gt;'[1]NOVObs vs Exp by Race-Ethnicity'!$H51,"A",'[1]NOVObs vs Exp by Race-Ethnicity'!$C51&gt;'[1]NOVObs vs Exp by Race-Ethnicity'!$H51,"W",'[1]NOVObs vs Exp by Race-Ethnicity'!$C51&lt;='[1]NOVObs vs Exp by Race-Ethnicity'!$H51," ")</f>
        <v xml:space="preserve"> </v>
      </c>
      <c r="D17" s="3" t="str">
        <f>_xlfn.IFS('[2]DECObs vs Exp by Race-Ethnicity'!$D52&gt;'[2]DECObs vs Exp by Race-Ethnicity'!$H52,"A",'[2]DECObs vs Exp by Race-Ethnicity'!$C52&gt;'[2]DECObs vs Exp by Race-Ethnicity'!$H52,"W",'[2]DECObs vs Exp by Race-Ethnicity'!$C52&lt;='[2]DECObs vs Exp by Race-Ethnicity'!$H52," ")</f>
        <v>W</v>
      </c>
      <c r="E17" s="3" t="str">
        <f>_xlfn.IFS('[3]JANObs vs Exp by Race-Ethnicity'!$D53&gt;'[3]JANObs vs Exp by Race-Ethnicity'!$H53,"A",'[3]JANObs vs Exp by Race-Ethnicity'!$C53&gt;'[3]JANObs vs Exp by Race-Ethnicity'!$H53,"W",'[3]JANObs vs Exp by Race-Ethnicity'!$C53&lt;='[3]JANObs vs Exp by Race-Ethnicity'!$H53," ")</f>
        <v xml:space="preserve"> </v>
      </c>
      <c r="F17" s="3" t="str">
        <f>_xlfn.IFS('[4]FEBObs vs Exp by Race-Ethnicity'!$D54&gt;'[4]FEBObs vs Exp by Race-Ethnicity'!$H54,"A",'[4]FEBObs vs Exp by Race-Ethnicity'!$C54&gt;'[4]FEBObs vs Exp by Race-Ethnicity'!$H54,"W",'[4]FEBObs vs Exp by Race-Ethnicity'!$C54&lt;='[4]FEBObs vs Exp by Race-Ethnicity'!$H54," ")</f>
        <v>W</v>
      </c>
      <c r="G17" s="3" t="str">
        <f>_xlfn.IFS('Obs vs Exp by Race-Ethnicity'!$D55&gt;'Obs vs Exp by Race-Ethnicity'!$H55,"A",'Obs vs Exp by Race-Ethnicity'!$C55&gt;'Obs vs Exp by Race-Ethnicity'!$H55,"W",'Obs vs Exp by Race-Ethnicity'!$C55&lt;='Obs vs Exp by Race-Ethnicity'!$H55," ")</f>
        <v xml:space="preserve"> </v>
      </c>
      <c r="H17" s="3" t="str">
        <f>_xlfn.IFS('Obs vs Exp by Race-Ethnicity'!$D56&gt;'Obs vs Exp by Race-Ethnicity'!$H56,"A",'Obs vs Exp by Race-Ethnicity'!$C56&gt;'Obs vs Exp by Race-Ethnicity'!$H56,"W",'Obs vs Exp by Race-Ethnicity'!$C56&lt;='Obs vs Exp by Race-Ethnicity'!$H56," ")</f>
        <v xml:space="preserve"> </v>
      </c>
      <c r="I17" s="3" t="str">
        <f>_xlfn.IFS('Obs vs Exp by Race-Ethnicity'!$D57&gt;'Obs vs Exp by Race-Ethnicity'!$H57,"A",'Obs vs Exp by Race-Ethnicity'!$C57&gt;'Obs vs Exp by Race-Ethnicity'!$H57,"W",'Obs vs Exp by Race-Ethnicity'!$C57&lt;='Obs vs Exp by Race-Ethnicity'!$H57," ")</f>
        <v xml:space="preserve"> </v>
      </c>
      <c r="J17" s="3" t="str">
        <f>_xlfn.IFS('Obs vs Exp by Race-Ethnicity'!$D58&gt;'Obs vs Exp by Race-Ethnicity'!$H58,"A",'Obs vs Exp by Race-Ethnicity'!$C58&gt;'Obs vs Exp by Race-Ethnicity'!$H58,"W",'Obs vs Exp by Race-Ethnicity'!$C58&lt;='Obs vs Exp by Race-Ethnicity'!$H58," ")</f>
        <v xml:space="preserve"> </v>
      </c>
      <c r="K17" s="3" t="str">
        <f>_xlfn.IFS('Obs vs Exp by Race-Ethnicity'!$D59&gt;'Obs vs Exp by Race-Ethnicity'!$H59,"A",'Obs vs Exp by Race-Ethnicity'!$C59&gt;'Obs vs Exp by Race-Ethnicity'!$H59,"W",'Obs vs Exp by Race-Ethnicity'!$C59&lt;='Obs vs Exp by Race-Ethnicity'!$H59," ")</f>
        <v xml:space="preserve"> </v>
      </c>
      <c r="L17" s="3" t="str">
        <f>_xlfn.IFS('Obs vs Exp by Race-Ethnicity'!$D60&gt;'Obs vs Exp by Race-Ethnicity'!$H60,"A",'Obs vs Exp by Race-Ethnicity'!$C60&gt;'Obs vs Exp by Race-Ethnicity'!$H60,"W",'Obs vs Exp by Race-Ethnicity'!$C60&lt;='Obs vs Exp by Race-Ethnicity'!$H60," ")</f>
        <v xml:space="preserve"> </v>
      </c>
      <c r="M17" s="10" t="str">
        <f>_xlfn.IFS('Obs vs Exp by Race-Ethnicity'!$D61&gt;'Obs vs Exp by Race-Ethnicity'!$H61,"A",'Obs vs Exp by Race-Ethnicity'!$C61&gt;'Obs vs Exp by Race-Ethnicity'!$H61,"W",'Obs vs Exp by Race-Ethnicity'!$C61&lt;='Obs vs Exp by Race-Ethnicity'!$H61," ")</f>
        <v xml:space="preserve"> </v>
      </c>
    </row>
    <row r="18" spans="1:16" s="2" customFormat="1" ht="15" customHeight="1" thickBot="1" x14ac:dyDescent="0.35">
      <c r="A18" s="17" t="s">
        <v>130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11"/>
      <c r="O18"/>
      <c r="P18"/>
    </row>
    <row r="19" spans="1:16" ht="15" customHeight="1" thickTop="1" x14ac:dyDescent="0.25">
      <c r="A19" s="9" t="s">
        <v>20</v>
      </c>
      <c r="B19" s="3" t="str">
        <f>_xlfn.IFS('Obs vs Exp by HHS Region'!$D2&gt;'Obs vs Exp by HHS Region'!$H2,"A",'Obs vs Exp by HHS Region'!$C2&gt;'Obs vs Exp by HHS Region'!$H2,"W",'Obs vs Exp by HHS Region'!$C2&lt;='Obs vs Exp by HHS Region'!$H2," ")</f>
        <v>W</v>
      </c>
      <c r="C19" s="3" t="str">
        <f>_xlfn.IFS('[1]NOV_Obs vs Exp by HHS Region'!$D3&gt;'[1]NOV_Obs vs Exp by HHS Region'!$H3,"A",'[1]NOV_Obs vs Exp by HHS Region'!$C3&gt;'[1]NOV_Obs vs Exp by HHS Region'!$H3,"W",'[1]NOV_Obs vs Exp by HHS Region'!$C3&lt;='[1]NOV_Obs vs Exp by HHS Region'!$H3," ")</f>
        <v>W</v>
      </c>
      <c r="D19" s="3" t="str">
        <f>_xlfn.IFS('[2]DEC_Obs vs Exp by HHS Region'!$D4&gt;'[2]DEC_Obs vs Exp by HHS Region'!$H4,"A",'[2]DEC_Obs vs Exp by HHS Region'!$C4&gt;'[2]DEC_Obs vs Exp by HHS Region'!$H4,"W",'[2]DEC_Obs vs Exp by HHS Region'!$C4&lt;='[2]DEC_Obs vs Exp by HHS Region'!$H4," ")</f>
        <v xml:space="preserve"> </v>
      </c>
      <c r="E19" s="3" t="str">
        <f>_xlfn.IFS('[3]JAN_Obs vs Exp by HHS Region'!$D5&gt;'[3]JAN_Obs vs Exp by HHS Region'!$H5,"A",'[3]JAN_Obs vs Exp by HHS Region'!$C5&gt;'[3]JAN_Obs vs Exp by HHS Region'!$H5,"W",'[3]JAN_Obs vs Exp by HHS Region'!$C5&lt;='[3]JAN_Obs vs Exp by HHS Region'!$H5," ")</f>
        <v xml:space="preserve"> </v>
      </c>
      <c r="F19" s="3" t="str">
        <f>_xlfn.IFS('[4]FEB_Obs vs Exp by HHS Region'!$D6&gt;'[4]FEB_Obs vs Exp by HHS Region'!$H6,"A",'[4]FEB_Obs vs Exp by HHS Region'!$C6&gt;'[4]FEB_Obs vs Exp by HHS Region'!$H6,"W",'[4]FEB_Obs vs Exp by HHS Region'!$C6&lt;='[4]FEB_Obs vs Exp by HHS Region'!$H6," ")</f>
        <v>W</v>
      </c>
      <c r="G19" s="3" t="str">
        <f>_xlfn.IFS('Obs vs Exp by HHS Region'!$D7&gt;'Obs vs Exp by HHS Region'!$H7,"A",'Obs vs Exp by HHS Region'!$C7&gt;'Obs vs Exp by HHS Region'!$H7,"W",'Obs vs Exp by HHS Region'!$C7&lt;='Obs vs Exp by HHS Region'!$H7," ")</f>
        <v xml:space="preserve"> </v>
      </c>
      <c r="H19" s="3" t="str">
        <f>_xlfn.IFS('Obs vs Exp by HHS Region'!$D8&gt;'Obs vs Exp by HHS Region'!$H8,"A",'Obs vs Exp by HHS Region'!$C8&gt;'Obs vs Exp by HHS Region'!$H8,"W",'Obs vs Exp by HHS Region'!$C8&lt;='Obs vs Exp by HHS Region'!$H8," ")</f>
        <v xml:space="preserve"> </v>
      </c>
      <c r="I19" s="3" t="str">
        <f>_xlfn.IFS('Obs vs Exp by HHS Region'!$D9&gt;'Obs vs Exp by HHS Region'!$H9,"A",'Obs vs Exp by HHS Region'!$C9&gt;'Obs vs Exp by HHS Region'!$H9,"W",'Obs vs Exp by HHS Region'!$C9&lt;='Obs vs Exp by HHS Region'!$H9," ")</f>
        <v xml:space="preserve"> </v>
      </c>
      <c r="J19" s="3" t="str">
        <f>_xlfn.IFS('Obs vs Exp by HHS Region'!$D10&gt;'Obs vs Exp by HHS Region'!$H10,"A",'Obs vs Exp by HHS Region'!$C10&gt;'Obs vs Exp by HHS Region'!$H10,"W",'Obs vs Exp by HHS Region'!$C10&lt;='Obs vs Exp by HHS Region'!$H10," ")</f>
        <v xml:space="preserve"> </v>
      </c>
      <c r="K19" s="3" t="str">
        <f>_xlfn.IFS('Obs vs Exp by HHS Region'!$D11&gt;'Obs vs Exp by HHS Region'!$H11,"A",'Obs vs Exp by HHS Region'!$C11&gt;'Obs vs Exp by HHS Region'!$H11,"W",'Obs vs Exp by HHS Region'!$C11&lt;='Obs vs Exp by HHS Region'!$H11," ")</f>
        <v xml:space="preserve"> </v>
      </c>
      <c r="L19" s="3" t="str">
        <f>_xlfn.IFS('Obs vs Exp by HHS Region'!$D12&gt;'Obs vs Exp by HHS Region'!$H12,"A",'Obs vs Exp by HHS Region'!$C12&gt;'Obs vs Exp by HHS Region'!$H12,"W",'Obs vs Exp by HHS Region'!$C12&lt;='Obs vs Exp by HHS Region'!$H12," ")</f>
        <v xml:space="preserve"> </v>
      </c>
      <c r="M19" s="10" t="str">
        <f>_xlfn.IFS('Obs vs Exp by HHS Region'!$D13&gt;'Obs vs Exp by HHS Region'!$H13,"A",'Obs vs Exp by HHS Region'!$C13&gt;'Obs vs Exp by HHS Region'!$H13,"W",'Obs vs Exp by HHS Region'!$C13&lt;='Obs vs Exp by HHS Region'!$H13," ")</f>
        <v xml:space="preserve"> </v>
      </c>
    </row>
    <row r="20" spans="1:16" ht="15" customHeight="1" x14ac:dyDescent="0.25">
      <c r="A20" s="9" t="s">
        <v>21</v>
      </c>
      <c r="B20" s="3" t="str">
        <f>_xlfn.IFS('Obs vs Exp by HHS Region'!$D14&gt;'Obs vs Exp by HHS Region'!$H14,"A",'Obs vs Exp by HHS Region'!$C14&gt;'Obs vs Exp by HHS Region'!$H14,"W",'Obs vs Exp by HHS Region'!$C14&lt;='Obs vs Exp by HHS Region'!$H14," ")</f>
        <v>W</v>
      </c>
      <c r="C20" s="3" t="str">
        <f>_xlfn.IFS('[1]NOV_Obs vs Exp by HHS Region'!$D15&gt;'[1]NOV_Obs vs Exp by HHS Region'!$H15,"A",'[1]NOV_Obs vs Exp by HHS Region'!$C15&gt;'[1]NOV_Obs vs Exp by HHS Region'!$H15,"W",'[1]NOV_Obs vs Exp by HHS Region'!$C15&lt;='[1]NOV_Obs vs Exp by HHS Region'!$H15," ")</f>
        <v xml:space="preserve"> </v>
      </c>
      <c r="D20" s="3" t="str">
        <f>_xlfn.IFS('[2]DEC_Obs vs Exp by HHS Region'!$D16&gt;'[2]DEC_Obs vs Exp by HHS Region'!$H16,"A",'[2]DEC_Obs vs Exp by HHS Region'!$C16&gt;'[2]DEC_Obs vs Exp by HHS Region'!$H16,"W",'[2]DEC_Obs vs Exp by HHS Region'!$C16&lt;='[2]DEC_Obs vs Exp by HHS Region'!$H16," ")</f>
        <v xml:space="preserve"> </v>
      </c>
      <c r="E20" s="3" t="str">
        <f>_xlfn.IFS('[3]JAN_Obs vs Exp by HHS Region'!$D17&gt;'[3]JAN_Obs vs Exp by HHS Region'!$H17,"A",'[3]JAN_Obs vs Exp by HHS Region'!$C17&gt;'[3]JAN_Obs vs Exp by HHS Region'!$H17,"W",'[3]JAN_Obs vs Exp by HHS Region'!$C17&lt;='[3]JAN_Obs vs Exp by HHS Region'!$H17," ")</f>
        <v>W</v>
      </c>
      <c r="F20" s="3" t="str">
        <f>_xlfn.IFS('[4]FEB_Obs vs Exp by HHS Region'!$D18&gt;'[4]FEB_Obs vs Exp by HHS Region'!$H18,"A",'[4]FEB_Obs vs Exp by HHS Region'!$C18&gt;'[4]FEB_Obs vs Exp by HHS Region'!$H18,"W",'[4]FEB_Obs vs Exp by HHS Region'!$C18&lt;='[4]FEB_Obs vs Exp by HHS Region'!$H18," ")</f>
        <v>A</v>
      </c>
      <c r="G20" s="3" t="str">
        <f>_xlfn.IFS('Obs vs Exp by HHS Region'!$D19&gt;'Obs vs Exp by HHS Region'!$H19,"A",'Obs vs Exp by HHS Region'!$C19&gt;'Obs vs Exp by HHS Region'!$H19,"W",'Obs vs Exp by HHS Region'!$C19&lt;='Obs vs Exp by HHS Region'!$H19," ")</f>
        <v xml:space="preserve"> </v>
      </c>
      <c r="H20" s="3" t="str">
        <f>_xlfn.IFS('Obs vs Exp by HHS Region'!$D20&gt;'Obs vs Exp by HHS Region'!$H20,"A",'Obs vs Exp by HHS Region'!$C20&gt;'Obs vs Exp by HHS Region'!$H20,"W",'Obs vs Exp by HHS Region'!$C20&lt;='Obs vs Exp by HHS Region'!$H20," ")</f>
        <v xml:space="preserve"> </v>
      </c>
      <c r="I20" s="3" t="str">
        <f>_xlfn.IFS('Obs vs Exp by HHS Region'!$D21&gt;'Obs vs Exp by HHS Region'!$H21,"A",'Obs vs Exp by HHS Region'!$C21&gt;'Obs vs Exp by HHS Region'!$H21,"W",'Obs vs Exp by HHS Region'!$C21&lt;='Obs vs Exp by HHS Region'!$H21," ")</f>
        <v xml:space="preserve"> </v>
      </c>
      <c r="J20" s="3" t="str">
        <f>_xlfn.IFS('Obs vs Exp by HHS Region'!$D22&gt;'Obs vs Exp by HHS Region'!$H22,"A",'Obs vs Exp by HHS Region'!$C22&gt;'Obs vs Exp by HHS Region'!$H22,"W",'Obs vs Exp by HHS Region'!$C22&lt;='Obs vs Exp by HHS Region'!$H22," ")</f>
        <v xml:space="preserve"> </v>
      </c>
      <c r="K20" s="3" t="str">
        <f>_xlfn.IFS('Obs vs Exp by HHS Region'!$D23&gt;'Obs vs Exp by HHS Region'!$H23,"A",'Obs vs Exp by HHS Region'!$C23&gt;'Obs vs Exp by HHS Region'!$H23,"W",'Obs vs Exp by HHS Region'!$C23&lt;='Obs vs Exp by HHS Region'!$H23," ")</f>
        <v xml:space="preserve"> </v>
      </c>
      <c r="L20" s="3" t="str">
        <f>_xlfn.IFS('Obs vs Exp by HHS Region'!$D24&gt;'Obs vs Exp by HHS Region'!$H24,"A",'Obs vs Exp by HHS Region'!$C24&gt;'Obs vs Exp by HHS Region'!$H24,"W",'Obs vs Exp by HHS Region'!$C24&lt;='Obs vs Exp by HHS Region'!$H24," ")</f>
        <v xml:space="preserve"> </v>
      </c>
      <c r="M20" s="10" t="str">
        <f>_xlfn.IFS('Obs vs Exp by HHS Region'!$D25&gt;'Obs vs Exp by HHS Region'!$H25,"A",'Obs vs Exp by HHS Region'!$C25&gt;'Obs vs Exp by HHS Region'!$H25,"W",'Obs vs Exp by HHS Region'!$C25&lt;='Obs vs Exp by HHS Region'!$H25," ")</f>
        <v xml:space="preserve"> </v>
      </c>
    </row>
    <row r="21" spans="1:16" ht="15" customHeight="1" x14ac:dyDescent="0.25">
      <c r="A21" s="9" t="s">
        <v>22</v>
      </c>
      <c r="B21" s="3" t="str">
        <f>_xlfn.IFS('Obs vs Exp by HHS Region'!$D26&gt;'Obs vs Exp by HHS Region'!$H26,"A",'Obs vs Exp by HHS Region'!$C26&gt;'Obs vs Exp by HHS Region'!$H26,"W",'Obs vs Exp by HHS Region'!$C26&lt;='Obs vs Exp by HHS Region'!$H26," ")</f>
        <v xml:space="preserve"> </v>
      </c>
      <c r="C21" s="3" t="str">
        <f>_xlfn.IFS('[1]NOV_Obs vs Exp by HHS Region'!$D27&gt;'[1]NOV_Obs vs Exp by HHS Region'!$H27,"A",'[1]NOV_Obs vs Exp by HHS Region'!$C27&gt;'[1]NOV_Obs vs Exp by HHS Region'!$H27,"W",'[1]NOV_Obs vs Exp by HHS Region'!$C27&lt;='[1]NOV_Obs vs Exp by HHS Region'!$H27," ")</f>
        <v>W</v>
      </c>
      <c r="D21" s="3" t="str">
        <f>_xlfn.IFS('[2]DEC_Obs vs Exp by HHS Region'!$D28&gt;'[2]DEC_Obs vs Exp by HHS Region'!$H28,"A",'[2]DEC_Obs vs Exp by HHS Region'!$C28&gt;'[2]DEC_Obs vs Exp by HHS Region'!$H28,"W",'[2]DEC_Obs vs Exp by HHS Region'!$C28&lt;='[2]DEC_Obs vs Exp by HHS Region'!$H28," ")</f>
        <v xml:space="preserve"> </v>
      </c>
      <c r="E21" s="3" t="str">
        <f>_xlfn.IFS('[3]JAN_Obs vs Exp by HHS Region'!$D29&gt;'[3]JAN_Obs vs Exp by HHS Region'!$H29,"A",'[3]JAN_Obs vs Exp by HHS Region'!$C29&gt;'[3]JAN_Obs vs Exp by HHS Region'!$H29,"W",'[3]JAN_Obs vs Exp by HHS Region'!$C29&lt;='[3]JAN_Obs vs Exp by HHS Region'!$H29," ")</f>
        <v xml:space="preserve"> </v>
      </c>
      <c r="F21" s="3" t="str">
        <f>_xlfn.IFS('[4]FEB_Obs vs Exp by HHS Region'!$D30&gt;'[4]FEB_Obs vs Exp by HHS Region'!$H30,"A",'[4]FEB_Obs vs Exp by HHS Region'!$C30&gt;'[4]FEB_Obs vs Exp by HHS Region'!$H30,"W",'[4]FEB_Obs vs Exp by HHS Region'!$C30&lt;='[4]FEB_Obs vs Exp by HHS Region'!$H30," ")</f>
        <v>A</v>
      </c>
      <c r="G21" s="3" t="str">
        <f>_xlfn.IFS('Obs vs Exp by HHS Region'!$D31&gt;'Obs vs Exp by HHS Region'!$H31,"A",'Obs vs Exp by HHS Region'!$C31&gt;'Obs vs Exp by HHS Region'!$H31,"W",'Obs vs Exp by HHS Region'!$C31&lt;='Obs vs Exp by HHS Region'!$H31," ")</f>
        <v xml:space="preserve"> </v>
      </c>
      <c r="H21" s="3" t="str">
        <f>_xlfn.IFS('Obs vs Exp by HHS Region'!$D32&gt;'Obs vs Exp by HHS Region'!$H32,"A",'Obs vs Exp by HHS Region'!$C32&gt;'Obs vs Exp by HHS Region'!$H32,"W",'Obs vs Exp by HHS Region'!$C32&lt;='Obs vs Exp by HHS Region'!$H32," ")</f>
        <v xml:space="preserve"> </v>
      </c>
      <c r="I21" s="3" t="str">
        <f>_xlfn.IFS('Obs vs Exp by HHS Region'!$D33&gt;'Obs vs Exp by HHS Region'!$H33,"A",'Obs vs Exp by HHS Region'!$C33&gt;'Obs vs Exp by HHS Region'!$H33,"W",'Obs vs Exp by HHS Region'!$C33&lt;='Obs vs Exp by HHS Region'!$H33," ")</f>
        <v xml:space="preserve"> </v>
      </c>
      <c r="J21" s="3" t="str">
        <f>_xlfn.IFS('Obs vs Exp by HHS Region'!$D34&gt;'Obs vs Exp by HHS Region'!$H34,"A",'Obs vs Exp by HHS Region'!$C34&gt;'Obs vs Exp by HHS Region'!$H34,"W",'Obs vs Exp by HHS Region'!$C34&lt;='Obs vs Exp by HHS Region'!$H34," ")</f>
        <v xml:space="preserve"> </v>
      </c>
      <c r="K21" s="3" t="str">
        <f>_xlfn.IFS('Obs vs Exp by HHS Region'!$D35&gt;'Obs vs Exp by HHS Region'!$H35,"A",'Obs vs Exp by HHS Region'!$C35&gt;'Obs vs Exp by HHS Region'!$H35,"W",'Obs vs Exp by HHS Region'!$C35&lt;='Obs vs Exp by HHS Region'!$H35," ")</f>
        <v xml:space="preserve"> </v>
      </c>
      <c r="L21" s="3" t="str">
        <f>_xlfn.IFS('Obs vs Exp by HHS Region'!$D36&gt;'Obs vs Exp by HHS Region'!$H36,"A",'Obs vs Exp by HHS Region'!$C36&gt;'Obs vs Exp by HHS Region'!$H36,"W",'Obs vs Exp by HHS Region'!$C36&lt;='Obs vs Exp by HHS Region'!$H36," ")</f>
        <v xml:space="preserve"> </v>
      </c>
      <c r="M21" s="10" t="str">
        <f>_xlfn.IFS('Obs vs Exp by HHS Region'!$D37&gt;'Obs vs Exp by HHS Region'!$H37,"A",'Obs vs Exp by HHS Region'!$C37&gt;'Obs vs Exp by HHS Region'!$H37,"W",'Obs vs Exp by HHS Region'!$C37&lt;='Obs vs Exp by HHS Region'!$H37," ")</f>
        <v xml:space="preserve"> </v>
      </c>
    </row>
    <row r="22" spans="1:16" ht="15" customHeight="1" x14ac:dyDescent="0.25">
      <c r="A22" s="9" t="s">
        <v>23</v>
      </c>
      <c r="B22" s="3" t="str">
        <f>_xlfn.IFS('Obs vs Exp by HHS Region'!$D38&gt;'Obs vs Exp by HHS Region'!$H38,"A",'Obs vs Exp by HHS Region'!$C38&gt;'Obs vs Exp by HHS Region'!$H38,"W",'Obs vs Exp by HHS Region'!$C38&lt;='Obs vs Exp by HHS Region'!$H38," ")</f>
        <v xml:space="preserve"> </v>
      </c>
      <c r="C22" s="3" t="str">
        <f>_xlfn.IFS('[1]NOV_Obs vs Exp by HHS Region'!$D39&gt;'[1]NOV_Obs vs Exp by HHS Region'!$H39,"A",'[1]NOV_Obs vs Exp by HHS Region'!$C39&gt;'[1]NOV_Obs vs Exp by HHS Region'!$H39,"W",'[1]NOV_Obs vs Exp by HHS Region'!$C39&lt;='[1]NOV_Obs vs Exp by HHS Region'!$H39," ")</f>
        <v xml:space="preserve"> </v>
      </c>
      <c r="D22" s="3" t="str">
        <f>_xlfn.IFS('[2]DEC_Obs vs Exp by HHS Region'!$D40&gt;'[2]DEC_Obs vs Exp by HHS Region'!$H40,"A",'[2]DEC_Obs vs Exp by HHS Region'!$C40&gt;'[2]DEC_Obs vs Exp by HHS Region'!$H40,"W",'[2]DEC_Obs vs Exp by HHS Region'!$C40&lt;='[2]DEC_Obs vs Exp by HHS Region'!$H40," ")</f>
        <v xml:space="preserve"> </v>
      </c>
      <c r="E22" s="3" t="str">
        <f>_xlfn.IFS('[3]JAN_Obs vs Exp by HHS Region'!$D41&gt;'[3]JAN_Obs vs Exp by HHS Region'!$H41,"A",'[3]JAN_Obs vs Exp by HHS Region'!$C41&gt;'[3]JAN_Obs vs Exp by HHS Region'!$H41,"W",'[3]JAN_Obs vs Exp by HHS Region'!$C41&lt;='[3]JAN_Obs vs Exp by HHS Region'!$H41," ")</f>
        <v xml:space="preserve"> </v>
      </c>
      <c r="F22" s="3" t="str">
        <f>_xlfn.IFS('[4]FEB_Obs vs Exp by HHS Region'!$D42&gt;'[4]FEB_Obs vs Exp by HHS Region'!$H42,"A",'[4]FEB_Obs vs Exp by HHS Region'!$C42&gt;'[4]FEB_Obs vs Exp by HHS Region'!$H42,"W",'[4]FEB_Obs vs Exp by HHS Region'!$C42&lt;='[4]FEB_Obs vs Exp by HHS Region'!$H42," ")</f>
        <v>W</v>
      </c>
      <c r="G22" s="3" t="str">
        <f>_xlfn.IFS('Obs vs Exp by HHS Region'!$D43&gt;'Obs vs Exp by HHS Region'!$H43,"A",'Obs vs Exp by HHS Region'!$C43&gt;'Obs vs Exp by HHS Region'!$H43,"W",'Obs vs Exp by HHS Region'!$C43&lt;='Obs vs Exp by HHS Region'!$H43," ")</f>
        <v xml:space="preserve"> </v>
      </c>
      <c r="H22" s="3" t="str">
        <f>_xlfn.IFS('Obs vs Exp by HHS Region'!$D44&gt;'Obs vs Exp by HHS Region'!$H44,"A",'Obs vs Exp by HHS Region'!$C44&gt;'Obs vs Exp by HHS Region'!$H44,"W",'Obs vs Exp by HHS Region'!$C44&lt;='Obs vs Exp by HHS Region'!$H44," ")</f>
        <v xml:space="preserve"> </v>
      </c>
      <c r="I22" s="3" t="str">
        <f>_xlfn.IFS('Obs vs Exp by HHS Region'!$D45&gt;'Obs vs Exp by HHS Region'!$H45,"A",'Obs vs Exp by HHS Region'!$C45&gt;'Obs vs Exp by HHS Region'!$H45,"W",'Obs vs Exp by HHS Region'!$C45&lt;='Obs vs Exp by HHS Region'!$H45," ")</f>
        <v xml:space="preserve"> </v>
      </c>
      <c r="J22" s="3" t="str">
        <f>_xlfn.IFS('Obs vs Exp by HHS Region'!$D46&gt;'Obs vs Exp by HHS Region'!$H46,"A",'Obs vs Exp by HHS Region'!$C46&gt;'Obs vs Exp by HHS Region'!$H46,"W",'Obs vs Exp by HHS Region'!$C46&lt;='Obs vs Exp by HHS Region'!$H46," ")</f>
        <v xml:space="preserve"> </v>
      </c>
      <c r="K22" s="3" t="str">
        <f>_xlfn.IFS('Obs vs Exp by HHS Region'!$D47&gt;'Obs vs Exp by HHS Region'!$H47,"A",'Obs vs Exp by HHS Region'!$C47&gt;'Obs vs Exp by HHS Region'!$H47,"W",'Obs vs Exp by HHS Region'!$C47&lt;='Obs vs Exp by HHS Region'!$H47," ")</f>
        <v xml:space="preserve"> </v>
      </c>
      <c r="L22" s="3" t="str">
        <f>_xlfn.IFS('Obs vs Exp by HHS Region'!$D48&gt;'Obs vs Exp by HHS Region'!$H48,"A",'Obs vs Exp by HHS Region'!$C48&gt;'Obs vs Exp by HHS Region'!$H48,"W",'Obs vs Exp by HHS Region'!$C48&lt;='Obs vs Exp by HHS Region'!$H48," ")</f>
        <v xml:space="preserve"> </v>
      </c>
      <c r="M22" s="10" t="str">
        <f>_xlfn.IFS('Obs vs Exp by HHS Region'!$D49&gt;'Obs vs Exp by HHS Region'!$H49,"A",'Obs vs Exp by HHS Region'!$C49&gt;'Obs vs Exp by HHS Region'!$H49,"W",'Obs vs Exp by HHS Region'!$C49&lt;='Obs vs Exp by HHS Region'!$H49," ")</f>
        <v xml:space="preserve"> </v>
      </c>
    </row>
    <row r="23" spans="1:16" ht="15" customHeight="1" x14ac:dyDescent="0.25">
      <c r="A23" s="9" t="s">
        <v>24</v>
      </c>
      <c r="B23" s="3" t="str">
        <f>_xlfn.IFS('Obs vs Exp by HHS Region'!$D50&gt;'Obs vs Exp by HHS Region'!$H50,"A",'Obs vs Exp by HHS Region'!$C50&gt;'Obs vs Exp by HHS Region'!$H50,"W",'Obs vs Exp by HHS Region'!$C50&lt;='Obs vs Exp by HHS Region'!$H50," ")</f>
        <v xml:space="preserve"> </v>
      </c>
      <c r="C23" s="3" t="str">
        <f>_xlfn.IFS('[1]NOV_Obs vs Exp by HHS Region'!$D51&gt;'[1]NOV_Obs vs Exp by HHS Region'!$H51,"A",'[1]NOV_Obs vs Exp by HHS Region'!$C51&gt;'[1]NOV_Obs vs Exp by HHS Region'!$H51,"W",'[1]NOV_Obs vs Exp by HHS Region'!$C51&lt;='[1]NOV_Obs vs Exp by HHS Region'!$H51," ")</f>
        <v xml:space="preserve"> </v>
      </c>
      <c r="D23" s="3" t="str">
        <f>_xlfn.IFS('[2]DEC_Obs vs Exp by HHS Region'!$D52&gt;'[2]DEC_Obs vs Exp by HHS Region'!$H52,"A",'[2]DEC_Obs vs Exp by HHS Region'!$C52&gt;'[2]DEC_Obs vs Exp by HHS Region'!$H52,"W",'[2]DEC_Obs vs Exp by HHS Region'!$C52&lt;='[2]DEC_Obs vs Exp by HHS Region'!$H52," ")</f>
        <v xml:space="preserve"> </v>
      </c>
      <c r="E23" s="3" t="str">
        <f>_xlfn.IFS('[3]JAN_Obs vs Exp by HHS Region'!$D53&gt;'[3]JAN_Obs vs Exp by HHS Region'!$H53,"A",'[3]JAN_Obs vs Exp by HHS Region'!$C53&gt;'[3]JAN_Obs vs Exp by HHS Region'!$H53,"W",'[3]JAN_Obs vs Exp by HHS Region'!$C53&lt;='[3]JAN_Obs vs Exp by HHS Region'!$H53," ")</f>
        <v xml:space="preserve"> </v>
      </c>
      <c r="F23" s="3" t="str">
        <f>_xlfn.IFS('[4]FEB_Obs vs Exp by HHS Region'!$D54&gt;'[4]FEB_Obs vs Exp by HHS Region'!$H54,"A",'[4]FEB_Obs vs Exp by HHS Region'!$C54&gt;'[4]FEB_Obs vs Exp by HHS Region'!$H54,"W",'[4]FEB_Obs vs Exp by HHS Region'!$C54&lt;='[4]FEB_Obs vs Exp by HHS Region'!$H54," ")</f>
        <v>A</v>
      </c>
      <c r="G23" s="3" t="str">
        <f>_xlfn.IFS('Obs vs Exp by HHS Region'!$D55&gt;'Obs vs Exp by HHS Region'!$H55,"A",'Obs vs Exp by HHS Region'!$C55&gt;'Obs vs Exp by HHS Region'!$H55,"W",'Obs vs Exp by HHS Region'!$C55&lt;='Obs vs Exp by HHS Region'!$H55," ")</f>
        <v xml:space="preserve"> </v>
      </c>
      <c r="H23" s="3" t="str">
        <f>_xlfn.IFS('Obs vs Exp by HHS Region'!$D56&gt;'Obs vs Exp by HHS Region'!$H56,"A",'Obs vs Exp by HHS Region'!$C56&gt;'Obs vs Exp by HHS Region'!$H56,"W",'Obs vs Exp by HHS Region'!$C56&lt;='Obs vs Exp by HHS Region'!$H56," ")</f>
        <v xml:space="preserve"> </v>
      </c>
      <c r="I23" s="3" t="str">
        <f>_xlfn.IFS('Obs vs Exp by HHS Region'!$D57&gt;'Obs vs Exp by HHS Region'!$H57,"A",'Obs vs Exp by HHS Region'!$C57&gt;'Obs vs Exp by HHS Region'!$H57,"W",'Obs vs Exp by HHS Region'!$C57&lt;='Obs vs Exp by HHS Region'!$H57," ")</f>
        <v xml:space="preserve"> </v>
      </c>
      <c r="J23" s="3" t="str">
        <f>_xlfn.IFS('Obs vs Exp by HHS Region'!$D58&gt;'Obs vs Exp by HHS Region'!$H58,"A",'Obs vs Exp by HHS Region'!$C58&gt;'Obs vs Exp by HHS Region'!$H58,"W",'Obs vs Exp by HHS Region'!$C58&lt;='Obs vs Exp by HHS Region'!$H58," ")</f>
        <v xml:space="preserve"> </v>
      </c>
      <c r="K23" s="3" t="str">
        <f>_xlfn.IFS('Obs vs Exp by HHS Region'!$D59&gt;'Obs vs Exp by HHS Region'!$H59,"A",'Obs vs Exp by HHS Region'!$C59&gt;'Obs vs Exp by HHS Region'!$H59,"W",'Obs vs Exp by HHS Region'!$C59&lt;='Obs vs Exp by HHS Region'!$H59," ")</f>
        <v xml:space="preserve"> </v>
      </c>
      <c r="L23" s="3" t="str">
        <f>_xlfn.IFS('Obs vs Exp by HHS Region'!$D60&gt;'Obs vs Exp by HHS Region'!$H60,"A",'Obs vs Exp by HHS Region'!$C60&gt;'Obs vs Exp by HHS Region'!$H60,"W",'Obs vs Exp by HHS Region'!$C60&lt;='Obs vs Exp by HHS Region'!$H60," ")</f>
        <v xml:space="preserve"> </v>
      </c>
      <c r="M23" s="10" t="str">
        <f>_xlfn.IFS('Obs vs Exp by HHS Region'!$D61&gt;'Obs vs Exp by HHS Region'!$H61,"A",'Obs vs Exp by HHS Region'!$C61&gt;'Obs vs Exp by HHS Region'!$H61,"W",'Obs vs Exp by HHS Region'!$C61&lt;='Obs vs Exp by HHS Region'!$H61," ")</f>
        <v xml:space="preserve"> </v>
      </c>
    </row>
    <row r="24" spans="1:16" ht="15" customHeight="1" x14ac:dyDescent="0.25">
      <c r="A24" s="9" t="s">
        <v>25</v>
      </c>
      <c r="B24" s="3" t="str">
        <f>_xlfn.IFS('Obs vs Exp by HHS Region'!$D62&gt;'Obs vs Exp by HHS Region'!$H62,"A",'Obs vs Exp by HHS Region'!$C62&gt;'Obs vs Exp by HHS Region'!$H62,"W",'Obs vs Exp by HHS Region'!$C62&lt;='Obs vs Exp by HHS Region'!$H62," ")</f>
        <v>W</v>
      </c>
      <c r="C24" s="3" t="str">
        <f>_xlfn.IFS('[1]NOV_Obs vs Exp by HHS Region'!$D63&gt;'[1]NOV_Obs vs Exp by HHS Region'!$H63,"A",'[1]NOV_Obs vs Exp by HHS Region'!$C63&gt;'[1]NOV_Obs vs Exp by HHS Region'!$H63,"W",'[1]NOV_Obs vs Exp by HHS Region'!$C63&lt;='[1]NOV_Obs vs Exp by HHS Region'!$H63," ")</f>
        <v xml:space="preserve"> </v>
      </c>
      <c r="D24" s="3" t="str">
        <f>_xlfn.IFS('[2]DEC_Obs vs Exp by HHS Region'!$D64&gt;'[2]DEC_Obs vs Exp by HHS Region'!$H64,"A",'[2]DEC_Obs vs Exp by HHS Region'!$C64&gt;'[2]DEC_Obs vs Exp by HHS Region'!$H64,"W",'[2]DEC_Obs vs Exp by HHS Region'!$C64&lt;='[2]DEC_Obs vs Exp by HHS Region'!$H64," ")</f>
        <v xml:space="preserve"> </v>
      </c>
      <c r="E24" s="3" t="str">
        <f>_xlfn.IFS('[3]JAN_Obs vs Exp by HHS Region'!$D65&gt;'[3]JAN_Obs vs Exp by HHS Region'!$H65,"A",'[3]JAN_Obs vs Exp by HHS Region'!$C65&gt;'[3]JAN_Obs vs Exp by HHS Region'!$H65,"W",'[3]JAN_Obs vs Exp by HHS Region'!$C65&lt;='[3]JAN_Obs vs Exp by HHS Region'!$H65," ")</f>
        <v xml:space="preserve"> </v>
      </c>
      <c r="F24" s="3" t="str">
        <f>_xlfn.IFS('[4]FEB_Obs vs Exp by HHS Region'!$D66&gt;'[4]FEB_Obs vs Exp by HHS Region'!$H66,"A",'[4]FEB_Obs vs Exp by HHS Region'!$C66&gt;'[4]FEB_Obs vs Exp by HHS Region'!$H66,"W",'[4]FEB_Obs vs Exp by HHS Region'!$C66&lt;='[4]FEB_Obs vs Exp by HHS Region'!$H66," ")</f>
        <v>W</v>
      </c>
      <c r="G24" s="3" t="str">
        <f>_xlfn.IFS('Obs vs Exp by HHS Region'!$D67&gt;'Obs vs Exp by HHS Region'!$H67,"A",'Obs vs Exp by HHS Region'!$C67&gt;'Obs vs Exp by HHS Region'!$H67,"W",'Obs vs Exp by HHS Region'!$C67&lt;='Obs vs Exp by HHS Region'!$H67," ")</f>
        <v xml:space="preserve"> </v>
      </c>
      <c r="H24" s="3" t="str">
        <f>_xlfn.IFS('Obs vs Exp by HHS Region'!$D68&gt;'Obs vs Exp by HHS Region'!$H68,"A",'Obs vs Exp by HHS Region'!$C68&gt;'Obs vs Exp by HHS Region'!$H68,"W",'Obs vs Exp by HHS Region'!$C68&lt;='Obs vs Exp by HHS Region'!$H68," ")</f>
        <v xml:space="preserve"> </v>
      </c>
      <c r="I24" s="3" t="str">
        <f>_xlfn.IFS('Obs vs Exp by HHS Region'!$D69&gt;'Obs vs Exp by HHS Region'!$H69,"A",'Obs vs Exp by HHS Region'!$C69&gt;'Obs vs Exp by HHS Region'!$H69,"W",'Obs vs Exp by HHS Region'!$C69&lt;='Obs vs Exp by HHS Region'!$H69," ")</f>
        <v xml:space="preserve"> </v>
      </c>
      <c r="J24" s="3" t="str">
        <f>_xlfn.IFS('Obs vs Exp by HHS Region'!$D70&gt;'Obs vs Exp by HHS Region'!$H70,"A",'Obs vs Exp by HHS Region'!$C70&gt;'Obs vs Exp by HHS Region'!$H70,"W",'Obs vs Exp by HHS Region'!$C70&lt;='Obs vs Exp by HHS Region'!$H70," ")</f>
        <v xml:space="preserve"> </v>
      </c>
      <c r="K24" s="3" t="str">
        <f>_xlfn.IFS('Obs vs Exp by HHS Region'!$D71&gt;'Obs vs Exp by HHS Region'!$H71,"A",'Obs vs Exp by HHS Region'!$C71&gt;'Obs vs Exp by HHS Region'!$H71,"W",'Obs vs Exp by HHS Region'!$C71&lt;='Obs vs Exp by HHS Region'!$H71," ")</f>
        <v xml:space="preserve"> </v>
      </c>
      <c r="L24" s="3" t="str">
        <f>_xlfn.IFS('Obs vs Exp by HHS Region'!$D72&gt;'Obs vs Exp by HHS Region'!$H72,"A",'Obs vs Exp by HHS Region'!$C72&gt;'Obs vs Exp by HHS Region'!$H72,"W",'Obs vs Exp by HHS Region'!$C72&lt;='Obs vs Exp by HHS Region'!$H72," ")</f>
        <v xml:space="preserve"> </v>
      </c>
      <c r="M24" s="10" t="str">
        <f>_xlfn.IFS('Obs vs Exp by HHS Region'!$D73&gt;'Obs vs Exp by HHS Region'!$H73,"A",'Obs vs Exp by HHS Region'!$C73&gt;'Obs vs Exp by HHS Region'!$H73,"W",'Obs vs Exp by HHS Region'!$C73&lt;='Obs vs Exp by HHS Region'!$H73," ")</f>
        <v xml:space="preserve"> </v>
      </c>
    </row>
    <row r="25" spans="1:16" ht="15" customHeight="1" x14ac:dyDescent="0.25">
      <c r="A25" s="9" t="s">
        <v>26</v>
      </c>
      <c r="B25" s="3" t="str">
        <f>_xlfn.IFS('Obs vs Exp by HHS Region'!$D74&gt;'Obs vs Exp by HHS Region'!$H74,"A",'Obs vs Exp by HHS Region'!$C74&gt;'Obs vs Exp by HHS Region'!$H74,"W",'Obs vs Exp by HHS Region'!$C74&lt;='Obs vs Exp by HHS Region'!$H74," ")</f>
        <v xml:space="preserve"> </v>
      </c>
      <c r="C25" s="3" t="str">
        <f>_xlfn.IFS('[1]NOV_Obs vs Exp by HHS Region'!$D75&gt;'[1]NOV_Obs vs Exp by HHS Region'!$H75,"A",'[1]NOV_Obs vs Exp by HHS Region'!$C75&gt;'[1]NOV_Obs vs Exp by HHS Region'!$H75,"W",'[1]NOV_Obs vs Exp by HHS Region'!$C75&lt;='[1]NOV_Obs vs Exp by HHS Region'!$H75," ")</f>
        <v xml:space="preserve"> </v>
      </c>
      <c r="D25" s="3" t="str">
        <f>_xlfn.IFS('[2]DEC_Obs vs Exp by HHS Region'!$D76&gt;'[2]DEC_Obs vs Exp by HHS Region'!$H76,"A",'[2]DEC_Obs vs Exp by HHS Region'!$C76&gt;'[2]DEC_Obs vs Exp by HHS Region'!$H76,"W",'[2]DEC_Obs vs Exp by HHS Region'!$C76&lt;='[2]DEC_Obs vs Exp by HHS Region'!$H76," ")</f>
        <v xml:space="preserve"> </v>
      </c>
      <c r="E25" s="3" t="str">
        <f>_xlfn.IFS('[3]JAN_Obs vs Exp by HHS Region'!$D77&gt;'[3]JAN_Obs vs Exp by HHS Region'!$H77,"A",'[3]JAN_Obs vs Exp by HHS Region'!$C77&gt;'[3]JAN_Obs vs Exp by HHS Region'!$H77,"W",'[3]JAN_Obs vs Exp by HHS Region'!$C77&lt;='[3]JAN_Obs vs Exp by HHS Region'!$H77," ")</f>
        <v xml:space="preserve"> </v>
      </c>
      <c r="F25" s="3" t="str">
        <f>_xlfn.IFS('[4]FEB_Obs vs Exp by HHS Region'!$D78&gt;'[4]FEB_Obs vs Exp by HHS Region'!$H78,"A",'[4]FEB_Obs vs Exp by HHS Region'!$C78&gt;'[4]FEB_Obs vs Exp by HHS Region'!$H78,"W",'[4]FEB_Obs vs Exp by HHS Region'!$C78&lt;='[4]FEB_Obs vs Exp by HHS Region'!$H78," ")</f>
        <v>A</v>
      </c>
      <c r="G25" s="3" t="str">
        <f>_xlfn.IFS('Obs vs Exp by HHS Region'!$D79&gt;'Obs vs Exp by HHS Region'!$H79,"A",'Obs vs Exp by HHS Region'!$C79&gt;'Obs vs Exp by HHS Region'!$H79,"W",'Obs vs Exp by HHS Region'!$C79&lt;='Obs vs Exp by HHS Region'!$H79," ")</f>
        <v xml:space="preserve"> </v>
      </c>
      <c r="H25" s="3" t="str">
        <f>_xlfn.IFS('Obs vs Exp by HHS Region'!$D80&gt;'Obs vs Exp by HHS Region'!$H80,"A",'Obs vs Exp by HHS Region'!$C80&gt;'Obs vs Exp by HHS Region'!$H80,"W",'Obs vs Exp by HHS Region'!$C80&lt;='Obs vs Exp by HHS Region'!$H80," ")</f>
        <v xml:space="preserve"> </v>
      </c>
      <c r="I25" s="3" t="str">
        <f>_xlfn.IFS('Obs vs Exp by HHS Region'!$D81&gt;'Obs vs Exp by HHS Region'!$H81,"A",'Obs vs Exp by HHS Region'!$C81&gt;'Obs vs Exp by HHS Region'!$H81,"W",'Obs vs Exp by HHS Region'!$C81&lt;='Obs vs Exp by HHS Region'!$H81," ")</f>
        <v xml:space="preserve"> </v>
      </c>
      <c r="J25" s="3" t="str">
        <f>_xlfn.IFS('Obs vs Exp by HHS Region'!$D82&gt;'Obs vs Exp by HHS Region'!$H82,"A",'Obs vs Exp by HHS Region'!$C82&gt;'Obs vs Exp by HHS Region'!$H82,"W",'Obs vs Exp by HHS Region'!$C82&lt;='Obs vs Exp by HHS Region'!$H82," ")</f>
        <v xml:space="preserve"> </v>
      </c>
      <c r="K25" s="3" t="str">
        <f>_xlfn.IFS('Obs vs Exp by HHS Region'!$D83&gt;'Obs vs Exp by HHS Region'!$H83,"A",'Obs vs Exp by HHS Region'!$C83&gt;'Obs vs Exp by HHS Region'!$H83,"W",'Obs vs Exp by HHS Region'!$C83&lt;='Obs vs Exp by HHS Region'!$H83," ")</f>
        <v xml:space="preserve"> </v>
      </c>
      <c r="L25" s="3" t="str">
        <f>_xlfn.IFS('Obs vs Exp by HHS Region'!$D84&gt;'Obs vs Exp by HHS Region'!$H84,"A",'Obs vs Exp by HHS Region'!$C84&gt;'Obs vs Exp by HHS Region'!$H84,"W",'Obs vs Exp by HHS Region'!$C84&lt;='Obs vs Exp by HHS Region'!$H84," ")</f>
        <v xml:space="preserve"> </v>
      </c>
      <c r="M25" s="10" t="str">
        <f>_xlfn.IFS('Obs vs Exp by HHS Region'!$D85&gt;'Obs vs Exp by HHS Region'!$H85,"A",'Obs vs Exp by HHS Region'!$C85&gt;'Obs vs Exp by HHS Region'!$H85,"W",'Obs vs Exp by HHS Region'!$C85&lt;='Obs vs Exp by HHS Region'!$H85," ")</f>
        <v xml:space="preserve"> </v>
      </c>
    </row>
    <row r="26" spans="1:16" ht="15" customHeight="1" x14ac:dyDescent="0.25">
      <c r="A26" s="9" t="s">
        <v>27</v>
      </c>
      <c r="B26" s="3" t="str">
        <f>_xlfn.IFS('Obs vs Exp by HHS Region'!$D86&gt;'Obs vs Exp by HHS Region'!$H86,"A",'Obs vs Exp by HHS Region'!$C86&gt;'Obs vs Exp by HHS Region'!$H86,"W",'Obs vs Exp by HHS Region'!$C86&lt;='Obs vs Exp by HHS Region'!$H86," ")</f>
        <v>W</v>
      </c>
      <c r="C26" s="3" t="str">
        <f>_xlfn.IFS('[1]NOV_Obs vs Exp by HHS Region'!$D87&gt;'[1]NOV_Obs vs Exp by HHS Region'!$H87,"A",'[1]NOV_Obs vs Exp by HHS Region'!$C87&gt;'[1]NOV_Obs vs Exp by HHS Region'!$H87,"W",'[1]NOV_Obs vs Exp by HHS Region'!$C87&lt;='[1]NOV_Obs vs Exp by HHS Region'!$H87," ")</f>
        <v xml:space="preserve"> </v>
      </c>
      <c r="D26" s="3" t="str">
        <f>_xlfn.IFS('[2]DEC_Obs vs Exp by HHS Region'!$D88&gt;'[2]DEC_Obs vs Exp by HHS Region'!$H88,"A",'[2]DEC_Obs vs Exp by HHS Region'!$C88&gt;'[2]DEC_Obs vs Exp by HHS Region'!$H88,"W",'[2]DEC_Obs vs Exp by HHS Region'!$C88&lt;='[2]DEC_Obs vs Exp by HHS Region'!$H88," ")</f>
        <v>W</v>
      </c>
      <c r="E26" s="3" t="str">
        <f>_xlfn.IFS('[3]JAN_Obs vs Exp by HHS Region'!$D89&gt;'[3]JAN_Obs vs Exp by HHS Region'!$H89,"A",'[3]JAN_Obs vs Exp by HHS Region'!$C89&gt;'[3]JAN_Obs vs Exp by HHS Region'!$H89,"W",'[3]JAN_Obs vs Exp by HHS Region'!$C89&lt;='[3]JAN_Obs vs Exp by HHS Region'!$H89," ")</f>
        <v>W</v>
      </c>
      <c r="F26" s="3" t="str">
        <f>_xlfn.IFS('[4]FEB_Obs vs Exp by HHS Region'!$D90&gt;'[4]FEB_Obs vs Exp by HHS Region'!$H90,"A",'[4]FEB_Obs vs Exp by HHS Region'!$C90&gt;'[4]FEB_Obs vs Exp by HHS Region'!$H90,"W",'[4]FEB_Obs vs Exp by HHS Region'!$C90&lt;='[4]FEB_Obs vs Exp by HHS Region'!$H90," ")</f>
        <v>W</v>
      </c>
      <c r="G26" s="3" t="str">
        <f>_xlfn.IFS('Obs vs Exp by HHS Region'!$D91&gt;'Obs vs Exp by HHS Region'!$H91,"A",'Obs vs Exp by HHS Region'!$C91&gt;'Obs vs Exp by HHS Region'!$H91,"W",'Obs vs Exp by HHS Region'!$C91&lt;='Obs vs Exp by HHS Region'!$H91," ")</f>
        <v xml:space="preserve"> </v>
      </c>
      <c r="H26" s="3" t="str">
        <f>_xlfn.IFS('Obs vs Exp by HHS Region'!$D92&gt;'Obs vs Exp by HHS Region'!$H92,"A",'Obs vs Exp by HHS Region'!$C92&gt;'Obs vs Exp by HHS Region'!$H92,"W",'Obs vs Exp by HHS Region'!$C92&lt;='Obs vs Exp by HHS Region'!$H92," ")</f>
        <v xml:space="preserve"> </v>
      </c>
      <c r="I26" s="3" t="str">
        <f>_xlfn.IFS('Obs vs Exp by HHS Region'!$D93&gt;'Obs vs Exp by HHS Region'!$H93,"A",'Obs vs Exp by HHS Region'!$C93&gt;'Obs vs Exp by HHS Region'!$H93,"W",'Obs vs Exp by HHS Region'!$C93&lt;='Obs vs Exp by HHS Region'!$H93," ")</f>
        <v xml:space="preserve"> </v>
      </c>
      <c r="J26" s="3" t="str">
        <f>_xlfn.IFS('Obs vs Exp by HHS Region'!$D94&gt;'Obs vs Exp by HHS Region'!$H94,"A",'Obs vs Exp by HHS Region'!$C94&gt;'Obs vs Exp by HHS Region'!$H94,"W",'Obs vs Exp by HHS Region'!$C94&lt;='Obs vs Exp by HHS Region'!$H94," ")</f>
        <v xml:space="preserve"> </v>
      </c>
      <c r="K26" s="3" t="str">
        <f>_xlfn.IFS('Obs vs Exp by HHS Region'!$D95&gt;'Obs vs Exp by HHS Region'!$H95,"A",'Obs vs Exp by HHS Region'!$C95&gt;'Obs vs Exp by HHS Region'!$H95,"W",'Obs vs Exp by HHS Region'!$C95&lt;='Obs vs Exp by HHS Region'!$H95," ")</f>
        <v xml:space="preserve"> </v>
      </c>
      <c r="L26" s="3" t="str">
        <f>_xlfn.IFS('Obs vs Exp by HHS Region'!$D96&gt;'Obs vs Exp by HHS Region'!$H96,"A",'Obs vs Exp by HHS Region'!$C96&gt;'Obs vs Exp by HHS Region'!$H96,"W",'Obs vs Exp by HHS Region'!$C96&lt;='Obs vs Exp by HHS Region'!$H96," ")</f>
        <v xml:space="preserve"> </v>
      </c>
      <c r="M26" s="10" t="str">
        <f>_xlfn.IFS('Obs vs Exp by HHS Region'!$D97&gt;'Obs vs Exp by HHS Region'!$H97,"A",'Obs vs Exp by HHS Region'!$C97&gt;'Obs vs Exp by HHS Region'!$H97,"W",'Obs vs Exp by HHS Region'!$C97&lt;='Obs vs Exp by HHS Region'!$H97," ")</f>
        <v xml:space="preserve"> </v>
      </c>
    </row>
    <row r="27" spans="1:16" ht="15" customHeight="1" x14ac:dyDescent="0.25">
      <c r="A27" s="9" t="s">
        <v>28</v>
      </c>
      <c r="B27" s="3" t="str">
        <f>_xlfn.IFS('Obs vs Exp by HHS Region'!$D98&gt;'Obs vs Exp by HHS Region'!$H98,"A",'Obs vs Exp by HHS Region'!$C98&gt;'Obs vs Exp by HHS Region'!$H98,"W",'Obs vs Exp by HHS Region'!$C98&lt;='Obs vs Exp by HHS Region'!$H98," ")</f>
        <v>W</v>
      </c>
      <c r="C27" s="3" t="str">
        <f>_xlfn.IFS('[1]NOV_Obs vs Exp by HHS Region'!$D99&gt;'[1]NOV_Obs vs Exp by HHS Region'!$H99,"A",'[1]NOV_Obs vs Exp by HHS Region'!$C99&gt;'[1]NOV_Obs vs Exp by HHS Region'!$H99,"W",'[1]NOV_Obs vs Exp by HHS Region'!$C99&lt;='[1]NOV_Obs vs Exp by HHS Region'!$H99," ")</f>
        <v>W</v>
      </c>
      <c r="D27" s="3" t="str">
        <f>_xlfn.IFS('[2]DEC_Obs vs Exp by HHS Region'!$D100&gt;'[2]DEC_Obs vs Exp by HHS Region'!$H100,"A",'[2]DEC_Obs vs Exp by HHS Region'!$C100&gt;'[2]DEC_Obs vs Exp by HHS Region'!$H100,"W",'[2]DEC_Obs vs Exp by HHS Region'!$C100&lt;='[2]DEC_Obs vs Exp by HHS Region'!$H100," ")</f>
        <v xml:space="preserve"> </v>
      </c>
      <c r="E27" s="3" t="str">
        <f>_xlfn.IFS('[3]JAN_Obs vs Exp by HHS Region'!$D101&gt;'[3]JAN_Obs vs Exp by HHS Region'!$H101,"A",'[3]JAN_Obs vs Exp by HHS Region'!$C101&gt;'[3]JAN_Obs vs Exp by HHS Region'!$H101,"W",'[3]JAN_Obs vs Exp by HHS Region'!$C101&lt;='[3]JAN_Obs vs Exp by HHS Region'!$H101," ")</f>
        <v xml:space="preserve"> </v>
      </c>
      <c r="F27" s="3" t="str">
        <f>_xlfn.IFS('[4]FEB_Obs vs Exp by HHS Region'!$D102&gt;'[4]FEB_Obs vs Exp by HHS Region'!$H102,"A",'[4]FEB_Obs vs Exp by HHS Region'!$C102&gt;'[4]FEB_Obs vs Exp by HHS Region'!$H102,"W",'[4]FEB_Obs vs Exp by HHS Region'!$C102&lt;='[4]FEB_Obs vs Exp by HHS Region'!$H102," ")</f>
        <v xml:space="preserve"> </v>
      </c>
      <c r="G27" s="3" t="str">
        <f>_xlfn.IFS('Obs vs Exp by HHS Region'!$D103&gt;'Obs vs Exp by HHS Region'!$H103,"A",'Obs vs Exp by HHS Region'!$C103&gt;'Obs vs Exp by HHS Region'!$H103,"W",'Obs vs Exp by HHS Region'!$C103&lt;='Obs vs Exp by HHS Region'!$H103," ")</f>
        <v xml:space="preserve"> </v>
      </c>
      <c r="H27" s="3" t="str">
        <f>_xlfn.IFS('Obs vs Exp by HHS Region'!$D104&gt;'Obs vs Exp by HHS Region'!$H104,"A",'Obs vs Exp by HHS Region'!$C104&gt;'Obs vs Exp by HHS Region'!$H104,"W",'Obs vs Exp by HHS Region'!$C104&lt;='Obs vs Exp by HHS Region'!$H104," ")</f>
        <v xml:space="preserve"> </v>
      </c>
      <c r="I27" s="3" t="str">
        <f>_xlfn.IFS('Obs vs Exp by HHS Region'!$D105&gt;'Obs vs Exp by HHS Region'!$H105,"A",'Obs vs Exp by HHS Region'!$C105&gt;'Obs vs Exp by HHS Region'!$H105,"W",'Obs vs Exp by HHS Region'!$C105&lt;='Obs vs Exp by HHS Region'!$H105," ")</f>
        <v xml:space="preserve"> </v>
      </c>
      <c r="J27" s="3" t="str">
        <f>_xlfn.IFS('Obs vs Exp by HHS Region'!$D106&gt;'Obs vs Exp by HHS Region'!$H106,"A",'Obs vs Exp by HHS Region'!$C106&gt;'Obs vs Exp by HHS Region'!$H106,"W",'Obs vs Exp by HHS Region'!$C106&lt;='Obs vs Exp by HHS Region'!$H106," ")</f>
        <v xml:space="preserve"> </v>
      </c>
      <c r="K27" s="3" t="str">
        <f>_xlfn.IFS('Obs vs Exp by HHS Region'!$D107&gt;'Obs vs Exp by HHS Region'!$H107,"A",'Obs vs Exp by HHS Region'!$C107&gt;'Obs vs Exp by HHS Region'!$H107,"W",'Obs vs Exp by HHS Region'!$C107&lt;='Obs vs Exp by HHS Region'!$H107," ")</f>
        <v xml:space="preserve"> </v>
      </c>
      <c r="L27" s="3" t="str">
        <f>_xlfn.IFS('Obs vs Exp by HHS Region'!$D108&gt;'Obs vs Exp by HHS Region'!$H108,"A",'Obs vs Exp by HHS Region'!$C108&gt;'Obs vs Exp by HHS Region'!$H108,"W",'Obs vs Exp by HHS Region'!$C108&lt;='Obs vs Exp by HHS Region'!$H108," ")</f>
        <v xml:space="preserve"> </v>
      </c>
      <c r="M27" s="10" t="str">
        <f>_xlfn.IFS('Obs vs Exp by HHS Region'!$D109&gt;'Obs vs Exp by HHS Region'!$H109,"A",'Obs vs Exp by HHS Region'!$C109&gt;'Obs vs Exp by HHS Region'!$H109,"W",'Obs vs Exp by HHS Region'!$C109&lt;='Obs vs Exp by HHS Region'!$H109," ")</f>
        <v xml:space="preserve"> </v>
      </c>
      <c r="O27" s="2"/>
      <c r="P27" s="2"/>
    </row>
    <row r="28" spans="1:16" ht="15" customHeight="1" x14ac:dyDescent="0.25">
      <c r="A28" s="9" t="s">
        <v>29</v>
      </c>
      <c r="B28" s="3" t="str">
        <f>_xlfn.IFS('Obs vs Exp by HHS Region'!$D110&gt;'Obs vs Exp by HHS Region'!$H110,"A",'Obs vs Exp by HHS Region'!$C110&gt;'Obs vs Exp by HHS Region'!$H110,"W",'Obs vs Exp by HHS Region'!$C110&lt;='Obs vs Exp by HHS Region'!$H110," ")</f>
        <v xml:space="preserve"> </v>
      </c>
      <c r="C28" s="3" t="str">
        <f>_xlfn.IFS('[1]NOV_Obs vs Exp by HHS Region'!$D111&gt;'[1]NOV_Obs vs Exp by HHS Region'!$H111,"A",'[1]NOV_Obs vs Exp by HHS Region'!$C111&gt;'[1]NOV_Obs vs Exp by HHS Region'!$H111,"W",'[1]NOV_Obs vs Exp by HHS Region'!$C111&lt;='[1]NOV_Obs vs Exp by HHS Region'!$H111," ")</f>
        <v>W</v>
      </c>
      <c r="D28" s="3" t="str">
        <f>_xlfn.IFS('[2]DEC_Obs vs Exp by HHS Region'!$D112&gt;'[2]DEC_Obs vs Exp by HHS Region'!$H112,"A",'[2]DEC_Obs vs Exp by HHS Region'!$C112&gt;'[2]DEC_Obs vs Exp by HHS Region'!$H112,"W",'[2]DEC_Obs vs Exp by HHS Region'!$C112&lt;='[2]DEC_Obs vs Exp by HHS Region'!$H112," ")</f>
        <v xml:space="preserve"> </v>
      </c>
      <c r="E28" s="3" t="str">
        <f>_xlfn.IFS('[3]JAN_Obs vs Exp by HHS Region'!$D113&gt;'[3]JAN_Obs vs Exp by HHS Region'!$H113,"A",'[3]JAN_Obs vs Exp by HHS Region'!$C113&gt;'[3]JAN_Obs vs Exp by HHS Region'!$H113,"W",'[3]JAN_Obs vs Exp by HHS Region'!$C113&lt;='[3]JAN_Obs vs Exp by HHS Region'!$H113," ")</f>
        <v xml:space="preserve"> </v>
      </c>
      <c r="F28" s="3" t="str">
        <f>_xlfn.IFS('[4]FEB_Obs vs Exp by HHS Region'!$D114&gt;'[4]FEB_Obs vs Exp by HHS Region'!$H114,"A",'[4]FEB_Obs vs Exp by HHS Region'!$C114&gt;'[4]FEB_Obs vs Exp by HHS Region'!$H114,"W",'[4]FEB_Obs vs Exp by HHS Region'!$C114&lt;='[4]FEB_Obs vs Exp by HHS Region'!$H114," ")</f>
        <v>A</v>
      </c>
      <c r="G28" s="3" t="str">
        <f>_xlfn.IFS('Obs vs Exp by HHS Region'!$D115&gt;'Obs vs Exp by HHS Region'!$H115,"A",'Obs vs Exp by HHS Region'!$C115&gt;'Obs vs Exp by HHS Region'!$H115,"W",'Obs vs Exp by HHS Region'!$C115&lt;='Obs vs Exp by HHS Region'!$H115," ")</f>
        <v xml:space="preserve"> </v>
      </c>
      <c r="H28" s="3" t="str">
        <f>_xlfn.IFS('Obs vs Exp by HHS Region'!$D116&gt;'Obs vs Exp by HHS Region'!$H116,"A",'Obs vs Exp by HHS Region'!$C116&gt;'Obs vs Exp by HHS Region'!$H116,"W",'Obs vs Exp by HHS Region'!$C116&lt;='Obs vs Exp by HHS Region'!$H116," ")</f>
        <v xml:space="preserve"> </v>
      </c>
      <c r="I28" s="3" t="str">
        <f>_xlfn.IFS('Obs vs Exp by HHS Region'!$D117&gt;'Obs vs Exp by HHS Region'!$H117,"A",'Obs vs Exp by HHS Region'!$C117&gt;'Obs vs Exp by HHS Region'!$H117,"W",'Obs vs Exp by HHS Region'!$C117&lt;='Obs vs Exp by HHS Region'!$H117," ")</f>
        <v xml:space="preserve"> </v>
      </c>
      <c r="J28" s="3" t="str">
        <f>_xlfn.IFS('Obs vs Exp by HHS Region'!$D118&gt;'Obs vs Exp by HHS Region'!$H118,"A",'Obs vs Exp by HHS Region'!$C118&gt;'Obs vs Exp by HHS Region'!$H118,"W",'Obs vs Exp by HHS Region'!$C118&lt;='Obs vs Exp by HHS Region'!$H118," ")</f>
        <v xml:space="preserve"> </v>
      </c>
      <c r="K28" s="3" t="str">
        <f>_xlfn.IFS('Obs vs Exp by HHS Region'!$D119&gt;'Obs vs Exp by HHS Region'!$H119,"A",'Obs vs Exp by HHS Region'!$C119&gt;'Obs vs Exp by HHS Region'!$H119,"W",'Obs vs Exp by HHS Region'!$C119&lt;='Obs vs Exp by HHS Region'!$H119," ")</f>
        <v xml:space="preserve"> </v>
      </c>
      <c r="L28" s="3" t="str">
        <f>_xlfn.IFS('Obs vs Exp by HHS Region'!$D120&gt;'Obs vs Exp by HHS Region'!$H120,"A",'Obs vs Exp by HHS Region'!$C120&gt;'Obs vs Exp by HHS Region'!$H120,"W",'Obs vs Exp by HHS Region'!$C120&lt;='Obs vs Exp by HHS Region'!$H120," ")</f>
        <v xml:space="preserve"> </v>
      </c>
      <c r="M28" s="10" t="str">
        <f>_xlfn.IFS('Obs vs Exp by HHS Region'!$D121&gt;'Obs vs Exp by HHS Region'!$H121,"A",'Obs vs Exp by HHS Region'!$C121&gt;'Obs vs Exp by HHS Region'!$H121,"W",'Obs vs Exp by HHS Region'!$C121&lt;='Obs vs Exp by HHS Region'!$H121," ")</f>
        <v xml:space="preserve"> </v>
      </c>
    </row>
    <row r="29" spans="1:16" s="2" customFormat="1" ht="15" customHeight="1" thickBot="1" x14ac:dyDescent="0.35">
      <c r="A29" s="17" t="s">
        <v>132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11"/>
      <c r="O29"/>
      <c r="P29"/>
    </row>
    <row r="30" spans="1:16" ht="15" customHeight="1" thickTop="1" x14ac:dyDescent="0.25">
      <c r="A30" s="9" t="s">
        <v>45</v>
      </c>
      <c r="B30" s="3" t="str">
        <f>_xlfn.IFS('Obs vs Exp by Occupation'!$D2&gt;'Obs vs Exp by Occupation'!$H2,"A",'Obs vs Exp by Occupation'!$C2&gt;'Obs vs Exp by Occupation'!$H2,"W",'Obs vs Exp by Occupation'!$C2&lt;='Obs vs Exp by Occupation'!$H2," ")</f>
        <v>W</v>
      </c>
      <c r="C30" s="3" t="str">
        <f>_xlfn.IFS('[1]NOV_Obs vs Exp by Occupation'!$D3&gt;'[1]NOV_Obs vs Exp by Occupation'!$H3,"A",'[1]NOV_Obs vs Exp by Occupation'!$C3&gt;'[1]NOV_Obs vs Exp by Occupation'!$H3,"W",'[1]NOV_Obs vs Exp by Occupation'!$C3&lt;='[1]NOV_Obs vs Exp by Occupation'!$H3," ")</f>
        <v>W</v>
      </c>
      <c r="D30" s="3" t="str">
        <f>_xlfn.IFS('[2]DEC_Obs vs Exp by Occupation'!$D4&gt;'[2]DEC_Obs vs Exp by Occupation'!$H4,"A",'[2]DEC_Obs vs Exp by Occupation'!$C4&gt;'[2]DEC_Obs vs Exp by Occupation'!$H4,"W",'[2]DEC_Obs vs Exp by Occupation'!$C4&lt;='[2]DEC_Obs vs Exp by Occupation'!$H4," ")</f>
        <v xml:space="preserve"> </v>
      </c>
      <c r="E30" s="3" t="str">
        <f>_xlfn.IFS('[3]JAN_Obs vs Exp by Occupation'!$D5&gt;'[3]JAN_Obs vs Exp by Occupation'!$H5,"A",'[3]JAN_Obs vs Exp by Occupation'!$C5&gt;'[3]JAN_Obs vs Exp by Occupation'!$H5,"W",'[3]JAN_Obs vs Exp by Occupation'!$C5&lt;='[3]JAN_Obs vs Exp by Occupation'!$H5," ")</f>
        <v xml:space="preserve"> </v>
      </c>
      <c r="F30" s="3" t="str">
        <f>_xlfn.IFS('[4]FEB_Obs vs Exp by Occupation'!$D6&gt;'[4]FEB_Obs vs Exp by Occupation'!$H6,"A",'[4]FEB_Obs vs Exp by Occupation'!$C6&gt;'[4]FEB_Obs vs Exp by Occupation'!$H6,"W",'[4]FEB_Obs vs Exp by Occupation'!$C6&lt;='[4]FEB_Obs vs Exp by Occupation'!$H6," ")</f>
        <v>W</v>
      </c>
      <c r="G30" s="3" t="str">
        <f>_xlfn.IFS('Obs vs Exp by Occupation'!$D7&gt;'Obs vs Exp by Occupation'!$H7,"A",'Obs vs Exp by Occupation'!$C7&gt;'Obs vs Exp by Occupation'!$H7,"W",'Obs vs Exp by Occupation'!$C7&lt;='Obs vs Exp by Occupation'!$H7," ")</f>
        <v xml:space="preserve"> </v>
      </c>
      <c r="H30" s="3" t="str">
        <f>_xlfn.IFS('Obs vs Exp by Occupation'!$D8&gt;'Obs vs Exp by Occupation'!$H8,"A",'Obs vs Exp by Occupation'!$C8&gt;'Obs vs Exp by Occupation'!$H8,"W",'Obs vs Exp by Occupation'!$C8&lt;='Obs vs Exp by Occupation'!$H8," ")</f>
        <v xml:space="preserve"> </v>
      </c>
      <c r="I30" s="3" t="str">
        <f>_xlfn.IFS('Obs vs Exp by Occupation'!$D9&gt;'Obs vs Exp by Occupation'!$H9,"A",'Obs vs Exp by Occupation'!$C9&gt;'Obs vs Exp by Occupation'!$H9,"W",'Obs vs Exp by Occupation'!$C9&lt;='Obs vs Exp by Occupation'!$H9," ")</f>
        <v xml:space="preserve"> </v>
      </c>
      <c r="J30" s="3" t="str">
        <f>_xlfn.IFS('Obs vs Exp by Occupation'!$D10&gt;'Obs vs Exp by Occupation'!$H10,"A",'Obs vs Exp by Occupation'!$C10&gt;'Obs vs Exp by Occupation'!$H10,"W",'Obs vs Exp by Occupation'!$C10&lt;='Obs vs Exp by Occupation'!$H10," ")</f>
        <v xml:space="preserve"> </v>
      </c>
      <c r="K30" s="3" t="str">
        <f>_xlfn.IFS('Obs vs Exp by Occupation'!$D11&gt;'Obs vs Exp by Occupation'!$H11,"A",'Obs vs Exp by Occupation'!$C11&gt;'Obs vs Exp by Occupation'!$H11,"W",'Obs vs Exp by Occupation'!$C11&lt;='Obs vs Exp by Occupation'!$H11," ")</f>
        <v xml:space="preserve"> </v>
      </c>
      <c r="L30" s="3" t="str">
        <f>_xlfn.IFS('Obs vs Exp by Occupation'!$D12&gt;'Obs vs Exp by Occupation'!$H12,"A",'Obs vs Exp by Occupation'!$C12&gt;'Obs vs Exp by Occupation'!$H12,"W",'Obs vs Exp by Occupation'!$C12&lt;='Obs vs Exp by Occupation'!$H12," ")</f>
        <v xml:space="preserve"> </v>
      </c>
      <c r="M30" s="10" t="str">
        <f>_xlfn.IFS('Obs vs Exp by Occupation'!$D13&gt;'Obs vs Exp by Occupation'!$H13,"A",'Obs vs Exp by Occupation'!$C13&gt;'Obs vs Exp by Occupation'!$H13,"W",'Obs vs Exp by Occupation'!$C13&lt;='Obs vs Exp by Occupation'!$H13," ")</f>
        <v xml:space="preserve"> </v>
      </c>
    </row>
    <row r="31" spans="1:16" ht="15" customHeight="1" x14ac:dyDescent="0.25">
      <c r="A31" s="9" t="s">
        <v>46</v>
      </c>
      <c r="B31" s="3" t="str">
        <f>_xlfn.IFS('Obs vs Exp by Occupation'!$D14&gt;'Obs vs Exp by Occupation'!$H14,"A",'Obs vs Exp by Occupation'!$C14&gt;'Obs vs Exp by Occupation'!$H14,"W",'Obs vs Exp by Occupation'!$C14&lt;='Obs vs Exp by Occupation'!$H14," ")</f>
        <v>W</v>
      </c>
      <c r="C31" s="3" t="str">
        <f>_xlfn.IFS('[1]NOV_Obs vs Exp by Occupation'!$D15&gt;'[1]NOV_Obs vs Exp by Occupation'!$H15,"A",'[1]NOV_Obs vs Exp by Occupation'!$C15&gt;'[1]NOV_Obs vs Exp by Occupation'!$H15,"W",'[1]NOV_Obs vs Exp by Occupation'!$C15&lt;='[1]NOV_Obs vs Exp by Occupation'!$H15," ")</f>
        <v xml:space="preserve"> </v>
      </c>
      <c r="D31" s="3" t="str">
        <f>_xlfn.IFS('[2]DEC_Obs vs Exp by Occupation'!$D16&gt;'[2]DEC_Obs vs Exp by Occupation'!$H16,"A",'[2]DEC_Obs vs Exp by Occupation'!$C16&gt;'[2]DEC_Obs vs Exp by Occupation'!$H16,"W",'[2]DEC_Obs vs Exp by Occupation'!$C16&lt;='[2]DEC_Obs vs Exp by Occupation'!$H16," ")</f>
        <v xml:space="preserve"> </v>
      </c>
      <c r="E31" s="3" t="str">
        <f>_xlfn.IFS('[3]JAN_Obs vs Exp by Occupation'!$D17&gt;'[3]JAN_Obs vs Exp by Occupation'!$H17,"A",'[3]JAN_Obs vs Exp by Occupation'!$C17&gt;'[3]JAN_Obs vs Exp by Occupation'!$H17,"W",'[3]JAN_Obs vs Exp by Occupation'!$C17&lt;='[3]JAN_Obs vs Exp by Occupation'!$H17," ")</f>
        <v>W</v>
      </c>
      <c r="F31" s="3" t="str">
        <f>_xlfn.IFS('[4]FEB_Obs vs Exp by Occupation'!$D18&gt;'[4]FEB_Obs vs Exp by Occupation'!$H18,"A",'[4]FEB_Obs vs Exp by Occupation'!$C18&gt;'[4]FEB_Obs vs Exp by Occupation'!$H18,"W",'[4]FEB_Obs vs Exp by Occupation'!$C18&lt;='[4]FEB_Obs vs Exp by Occupation'!$H18," ")</f>
        <v>A</v>
      </c>
      <c r="G31" s="3" t="str">
        <f>_xlfn.IFS('Obs vs Exp by Occupation'!$D19&gt;'Obs vs Exp by Occupation'!$H19,"A",'Obs vs Exp by Occupation'!$C19&gt;'Obs vs Exp by Occupation'!$H19,"W",'Obs vs Exp by Occupation'!$C19&lt;='Obs vs Exp by Occupation'!$H19," ")</f>
        <v xml:space="preserve"> </v>
      </c>
      <c r="H31" s="3" t="str">
        <f>_xlfn.IFS('Obs vs Exp by Occupation'!$D20&gt;'Obs vs Exp by Occupation'!$H20,"A",'Obs vs Exp by Occupation'!$C20&gt;'Obs vs Exp by Occupation'!$H20,"W",'Obs vs Exp by Occupation'!$C20&lt;='Obs vs Exp by Occupation'!$H20," ")</f>
        <v xml:space="preserve"> </v>
      </c>
      <c r="I31" s="3" t="str">
        <f>_xlfn.IFS('Obs vs Exp by Occupation'!$D21&gt;'Obs vs Exp by Occupation'!$H21,"A",'Obs vs Exp by Occupation'!$C21&gt;'Obs vs Exp by Occupation'!$H21,"W",'Obs vs Exp by Occupation'!$C21&lt;='Obs vs Exp by Occupation'!$H21," ")</f>
        <v xml:space="preserve"> </v>
      </c>
      <c r="J31" s="3" t="str">
        <f>_xlfn.IFS('Obs vs Exp by Occupation'!$D22&gt;'Obs vs Exp by Occupation'!$H22,"A",'Obs vs Exp by Occupation'!$C22&gt;'Obs vs Exp by Occupation'!$H22,"W",'Obs vs Exp by Occupation'!$C22&lt;='Obs vs Exp by Occupation'!$H22," ")</f>
        <v xml:space="preserve"> </v>
      </c>
      <c r="K31" s="3" t="str">
        <f>_xlfn.IFS('Obs vs Exp by Occupation'!$D23&gt;'Obs vs Exp by Occupation'!$H23,"A",'Obs vs Exp by Occupation'!$C23&gt;'Obs vs Exp by Occupation'!$H23,"W",'Obs vs Exp by Occupation'!$C23&lt;='Obs vs Exp by Occupation'!$H23," ")</f>
        <v xml:space="preserve"> </v>
      </c>
      <c r="L31" s="3" t="str">
        <f>_xlfn.IFS('Obs vs Exp by Occupation'!$D24&gt;'Obs vs Exp by Occupation'!$H24,"A",'Obs vs Exp by Occupation'!$C24&gt;'Obs vs Exp by Occupation'!$H24,"W",'Obs vs Exp by Occupation'!$C24&lt;='Obs vs Exp by Occupation'!$H24," ")</f>
        <v xml:space="preserve"> </v>
      </c>
      <c r="M31" s="10" t="str">
        <f>_xlfn.IFS('Obs vs Exp by Occupation'!$D25&gt;'Obs vs Exp by Occupation'!$H25,"A",'Obs vs Exp by Occupation'!$C25&gt;'Obs vs Exp by Occupation'!$H25,"W",'Obs vs Exp by Occupation'!$C25&lt;='Obs vs Exp by Occupation'!$H25," ")</f>
        <v xml:space="preserve"> </v>
      </c>
    </row>
    <row r="32" spans="1:16" ht="15" customHeight="1" x14ac:dyDescent="0.25">
      <c r="A32" s="9" t="s">
        <v>47</v>
      </c>
      <c r="B32" s="3" t="str">
        <f>_xlfn.IFS('Obs vs Exp by Occupation'!$D26&gt;'Obs vs Exp by Occupation'!$H26,"A",'Obs vs Exp by Occupation'!$C26&gt;'Obs vs Exp by Occupation'!$H26,"W",'Obs vs Exp by Occupation'!$C26&lt;='Obs vs Exp by Occupation'!$H26," ")</f>
        <v xml:space="preserve"> </v>
      </c>
      <c r="C32" s="3" t="str">
        <f>_xlfn.IFS('[1]NOV_Obs vs Exp by Occupation'!$D27&gt;'[1]NOV_Obs vs Exp by Occupation'!$H27,"A",'[1]NOV_Obs vs Exp by Occupation'!$C27&gt;'[1]NOV_Obs vs Exp by Occupation'!$H27,"W",'[1]NOV_Obs vs Exp by Occupation'!$C27&lt;='[1]NOV_Obs vs Exp by Occupation'!$H27," ")</f>
        <v xml:space="preserve"> </v>
      </c>
      <c r="D32" s="3" t="str">
        <f>_xlfn.IFS('[2]DEC_Obs vs Exp by Occupation'!$D28&gt;'[2]DEC_Obs vs Exp by Occupation'!$H28,"A",'[2]DEC_Obs vs Exp by Occupation'!$C28&gt;'[2]DEC_Obs vs Exp by Occupation'!$H28,"W",'[2]DEC_Obs vs Exp by Occupation'!$C28&lt;='[2]DEC_Obs vs Exp by Occupation'!$H28," ")</f>
        <v xml:space="preserve"> </v>
      </c>
      <c r="E32" s="3" t="str">
        <f>_xlfn.IFS('[3]JAN_Obs vs Exp by Occupation'!$D29&gt;'[3]JAN_Obs vs Exp by Occupation'!$H29,"A",'[3]JAN_Obs vs Exp by Occupation'!$C29&gt;'[3]JAN_Obs vs Exp by Occupation'!$H29,"W",'[3]JAN_Obs vs Exp by Occupation'!$C29&lt;='[3]JAN_Obs vs Exp by Occupation'!$H29," ")</f>
        <v xml:space="preserve"> </v>
      </c>
      <c r="F32" s="3" t="str">
        <f>_xlfn.IFS('[4]FEB_Obs vs Exp by Occupation'!$D30&gt;'[4]FEB_Obs vs Exp by Occupation'!$H30,"A",'[4]FEB_Obs vs Exp by Occupation'!$C30&gt;'[4]FEB_Obs vs Exp by Occupation'!$H30,"W",'[4]FEB_Obs vs Exp by Occupation'!$C30&lt;='[4]FEB_Obs vs Exp by Occupation'!$H30," ")</f>
        <v>W</v>
      </c>
      <c r="G32" s="3" t="str">
        <f>_xlfn.IFS('Obs vs Exp by Occupation'!$D31&gt;'Obs vs Exp by Occupation'!$H31,"A",'Obs vs Exp by Occupation'!$C31&gt;'Obs vs Exp by Occupation'!$H31,"W",'Obs vs Exp by Occupation'!$C31&lt;='Obs vs Exp by Occupation'!$H31," ")</f>
        <v xml:space="preserve"> </v>
      </c>
      <c r="H32" s="3" t="str">
        <f>_xlfn.IFS('Obs vs Exp by Occupation'!$D32&gt;'Obs vs Exp by Occupation'!$H32,"A",'Obs vs Exp by Occupation'!$C32&gt;'Obs vs Exp by Occupation'!$H32,"W",'Obs vs Exp by Occupation'!$C32&lt;='Obs vs Exp by Occupation'!$H32," ")</f>
        <v xml:space="preserve"> </v>
      </c>
      <c r="I32" s="3" t="str">
        <f>_xlfn.IFS('Obs vs Exp by Occupation'!$D33&gt;'Obs vs Exp by Occupation'!$H33,"A",'Obs vs Exp by Occupation'!$C33&gt;'Obs vs Exp by Occupation'!$H33,"W",'Obs vs Exp by Occupation'!$C33&lt;='Obs vs Exp by Occupation'!$H33," ")</f>
        <v xml:space="preserve"> </v>
      </c>
      <c r="J32" s="3" t="str">
        <f>_xlfn.IFS('Obs vs Exp by Occupation'!$D34&gt;'Obs vs Exp by Occupation'!$H34,"A",'Obs vs Exp by Occupation'!$C34&gt;'Obs vs Exp by Occupation'!$H34,"W",'Obs vs Exp by Occupation'!$C34&lt;='Obs vs Exp by Occupation'!$H34," ")</f>
        <v xml:space="preserve"> </v>
      </c>
      <c r="K32" s="3" t="str">
        <f>_xlfn.IFS('Obs vs Exp by Occupation'!$D35&gt;'Obs vs Exp by Occupation'!$H35,"A",'Obs vs Exp by Occupation'!$C35&gt;'Obs vs Exp by Occupation'!$H35,"W",'Obs vs Exp by Occupation'!$C35&lt;='Obs vs Exp by Occupation'!$H35," ")</f>
        <v xml:space="preserve"> </v>
      </c>
      <c r="L32" s="3" t="str">
        <f>_xlfn.IFS('Obs vs Exp by Occupation'!$D36&gt;'Obs vs Exp by Occupation'!$H36,"A",'Obs vs Exp by Occupation'!$C36&gt;'Obs vs Exp by Occupation'!$H36,"W",'Obs vs Exp by Occupation'!$C36&lt;='Obs vs Exp by Occupation'!$H36," ")</f>
        <v xml:space="preserve"> </v>
      </c>
      <c r="M32" s="10" t="str">
        <f>_xlfn.IFS('Obs vs Exp by Occupation'!$D37&gt;'Obs vs Exp by Occupation'!$H37,"A",'Obs vs Exp by Occupation'!$C37&gt;'Obs vs Exp by Occupation'!$H37,"W",'Obs vs Exp by Occupation'!$C37&lt;='Obs vs Exp by Occupation'!$H37," ")</f>
        <v xml:space="preserve"> </v>
      </c>
    </row>
    <row r="33" spans="1:13" ht="15" customHeight="1" x14ac:dyDescent="0.25">
      <c r="A33" s="9" t="s">
        <v>48</v>
      </c>
      <c r="B33" s="3" t="str">
        <f>_xlfn.IFS('Obs vs Exp by Occupation'!$D38&gt;'Obs vs Exp by Occupation'!$H38,"A",'Obs vs Exp by Occupation'!$C38&gt;'Obs vs Exp by Occupation'!$H38,"W",'Obs vs Exp by Occupation'!$C38&lt;='Obs vs Exp by Occupation'!$H38," ")</f>
        <v xml:space="preserve"> </v>
      </c>
      <c r="C33" s="3" t="str">
        <f>_xlfn.IFS('[1]NOV_Obs vs Exp by Occupation'!$D39&gt;'[1]NOV_Obs vs Exp by Occupation'!$H39,"A",'[1]NOV_Obs vs Exp by Occupation'!$C39&gt;'[1]NOV_Obs vs Exp by Occupation'!$H39,"W",'[1]NOV_Obs vs Exp by Occupation'!$C39&lt;='[1]NOV_Obs vs Exp by Occupation'!$H39," ")</f>
        <v>W</v>
      </c>
      <c r="D33" s="3" t="str">
        <f>_xlfn.IFS('[2]DEC_Obs vs Exp by Occupation'!$D40&gt;'[2]DEC_Obs vs Exp by Occupation'!$H40,"A",'[2]DEC_Obs vs Exp by Occupation'!$C40&gt;'[2]DEC_Obs vs Exp by Occupation'!$H40,"W",'[2]DEC_Obs vs Exp by Occupation'!$C40&lt;='[2]DEC_Obs vs Exp by Occupation'!$H40," ")</f>
        <v xml:space="preserve"> </v>
      </c>
      <c r="E33" s="3" t="str">
        <f>_xlfn.IFS('[3]JAN_Obs vs Exp by Occupation'!$D41&gt;'[3]JAN_Obs vs Exp by Occupation'!$H41,"A",'[3]JAN_Obs vs Exp by Occupation'!$C41&gt;'[3]JAN_Obs vs Exp by Occupation'!$H41,"W",'[3]JAN_Obs vs Exp by Occupation'!$C41&lt;='[3]JAN_Obs vs Exp by Occupation'!$H41," ")</f>
        <v xml:space="preserve"> </v>
      </c>
      <c r="F33" s="3" t="str">
        <f>_xlfn.IFS('[4]FEB_Obs vs Exp by Occupation'!$D42&gt;'[4]FEB_Obs vs Exp by Occupation'!$H42,"A",'[4]FEB_Obs vs Exp by Occupation'!$C42&gt;'[4]FEB_Obs vs Exp by Occupation'!$H42,"W",'[4]FEB_Obs vs Exp by Occupation'!$C42&lt;='[4]FEB_Obs vs Exp by Occupation'!$H42," ")</f>
        <v>W</v>
      </c>
      <c r="G33" s="3" t="str">
        <f>_xlfn.IFS('Obs vs Exp by Occupation'!$D43&gt;'Obs vs Exp by Occupation'!$H43,"A",'Obs vs Exp by Occupation'!$C43&gt;'Obs vs Exp by Occupation'!$H43,"W",'Obs vs Exp by Occupation'!$C43&lt;='Obs vs Exp by Occupation'!$H43," ")</f>
        <v xml:space="preserve"> </v>
      </c>
      <c r="H33" s="3" t="str">
        <f>_xlfn.IFS('Obs vs Exp by Occupation'!$D44&gt;'Obs vs Exp by Occupation'!$H44,"A",'Obs vs Exp by Occupation'!$C44&gt;'Obs vs Exp by Occupation'!$H44,"W",'Obs vs Exp by Occupation'!$C44&lt;='Obs vs Exp by Occupation'!$H44," ")</f>
        <v xml:space="preserve"> </v>
      </c>
      <c r="I33" s="3" t="str">
        <f>_xlfn.IFS('Obs vs Exp by Occupation'!$D45&gt;'Obs vs Exp by Occupation'!$H45,"A",'Obs vs Exp by Occupation'!$C45&gt;'Obs vs Exp by Occupation'!$H45,"W",'Obs vs Exp by Occupation'!$C45&lt;='Obs vs Exp by Occupation'!$H45," ")</f>
        <v xml:space="preserve"> </v>
      </c>
      <c r="J33" s="3" t="str">
        <f>_xlfn.IFS('Obs vs Exp by Occupation'!$D46&gt;'Obs vs Exp by Occupation'!$H46,"A",'Obs vs Exp by Occupation'!$C46&gt;'Obs vs Exp by Occupation'!$H46,"W",'Obs vs Exp by Occupation'!$C46&lt;='Obs vs Exp by Occupation'!$H46," ")</f>
        <v xml:space="preserve"> </v>
      </c>
      <c r="K33" s="3" t="str">
        <f>_xlfn.IFS('Obs vs Exp by Occupation'!$D47&gt;'Obs vs Exp by Occupation'!$H47,"A",'Obs vs Exp by Occupation'!$C47&gt;'Obs vs Exp by Occupation'!$H47,"W",'Obs vs Exp by Occupation'!$C47&lt;='Obs vs Exp by Occupation'!$H47," ")</f>
        <v xml:space="preserve"> </v>
      </c>
      <c r="L33" s="3" t="str">
        <f>_xlfn.IFS('Obs vs Exp by Occupation'!$D48&gt;'Obs vs Exp by Occupation'!$H48,"A",'Obs vs Exp by Occupation'!$C48&gt;'Obs vs Exp by Occupation'!$H48,"W",'Obs vs Exp by Occupation'!$C48&lt;='Obs vs Exp by Occupation'!$H48," ")</f>
        <v xml:space="preserve"> </v>
      </c>
      <c r="M33" s="10" t="str">
        <f>_xlfn.IFS('Obs vs Exp by Occupation'!$D49&gt;'Obs vs Exp by Occupation'!$H49,"A",'Obs vs Exp by Occupation'!$C49&gt;'Obs vs Exp by Occupation'!$H49,"W",'Obs vs Exp by Occupation'!$C49&lt;='Obs vs Exp by Occupation'!$H49," ")</f>
        <v xml:space="preserve"> </v>
      </c>
    </row>
    <row r="34" spans="1:13" ht="15" customHeight="1" x14ac:dyDescent="0.25">
      <c r="A34" s="9" t="s">
        <v>49</v>
      </c>
      <c r="B34" s="3" t="str">
        <f>_xlfn.IFS('Obs vs Exp by Occupation'!$D50&gt;'Obs vs Exp by Occupation'!$H50,"A",'Obs vs Exp by Occupation'!$C50&gt;'Obs vs Exp by Occupation'!$H50,"W",'Obs vs Exp by Occupation'!$C50&lt;='Obs vs Exp by Occupation'!$H50," ")</f>
        <v>W</v>
      </c>
      <c r="C34" s="3" t="str">
        <f>_xlfn.IFS('[1]NOV_Obs vs Exp by Occupation'!$D51&gt;'[1]NOV_Obs vs Exp by Occupation'!$H51,"A",'[1]NOV_Obs vs Exp by Occupation'!$C51&gt;'[1]NOV_Obs vs Exp by Occupation'!$H51,"W",'[1]NOV_Obs vs Exp by Occupation'!$C51&lt;='[1]NOV_Obs vs Exp by Occupation'!$H51," ")</f>
        <v>A</v>
      </c>
      <c r="D34" s="3" t="str">
        <f>_xlfn.IFS('[2]DEC_Obs vs Exp by Occupation'!$D52&gt;'[2]DEC_Obs vs Exp by Occupation'!$H52,"A",'[2]DEC_Obs vs Exp by Occupation'!$C52&gt;'[2]DEC_Obs vs Exp by Occupation'!$H52,"W",'[2]DEC_Obs vs Exp by Occupation'!$C52&lt;='[2]DEC_Obs vs Exp by Occupation'!$H52," ")</f>
        <v xml:space="preserve"> </v>
      </c>
      <c r="E34" s="3" t="str">
        <f>_xlfn.IFS('[3]JAN_Obs vs Exp by Occupation'!$D53&gt;'[3]JAN_Obs vs Exp by Occupation'!$H53,"A",'[3]JAN_Obs vs Exp by Occupation'!$C53&gt;'[3]JAN_Obs vs Exp by Occupation'!$H53,"W",'[3]JAN_Obs vs Exp by Occupation'!$C53&lt;='[3]JAN_Obs vs Exp by Occupation'!$H53," ")</f>
        <v xml:space="preserve"> </v>
      </c>
      <c r="F34" s="3" t="str">
        <f>_xlfn.IFS('[4]FEB_Obs vs Exp by Occupation'!$D54&gt;'[4]FEB_Obs vs Exp by Occupation'!$H54,"A",'[4]FEB_Obs vs Exp by Occupation'!$C54&gt;'[4]FEB_Obs vs Exp by Occupation'!$H54,"W",'[4]FEB_Obs vs Exp by Occupation'!$C54&lt;='[4]FEB_Obs vs Exp by Occupation'!$H54," ")</f>
        <v>W</v>
      </c>
      <c r="G34" s="3" t="str">
        <f>_xlfn.IFS('Obs vs Exp by Occupation'!$D55&gt;'Obs vs Exp by Occupation'!$H55,"A",'Obs vs Exp by Occupation'!$C55&gt;'Obs vs Exp by Occupation'!$H55,"W",'Obs vs Exp by Occupation'!$C55&lt;='Obs vs Exp by Occupation'!$H55," ")</f>
        <v xml:space="preserve"> </v>
      </c>
      <c r="H34" s="3" t="str">
        <f>_xlfn.IFS('Obs vs Exp by Occupation'!$D56&gt;'Obs vs Exp by Occupation'!$H56,"A",'Obs vs Exp by Occupation'!$C56&gt;'Obs vs Exp by Occupation'!$H56,"W",'Obs vs Exp by Occupation'!$C56&lt;='Obs vs Exp by Occupation'!$H56," ")</f>
        <v xml:space="preserve"> </v>
      </c>
      <c r="I34" s="3" t="str">
        <f>_xlfn.IFS('Obs vs Exp by Occupation'!$D57&gt;'Obs vs Exp by Occupation'!$H57,"A",'Obs vs Exp by Occupation'!$C57&gt;'Obs vs Exp by Occupation'!$H57,"W",'Obs vs Exp by Occupation'!$C57&lt;='Obs vs Exp by Occupation'!$H57," ")</f>
        <v xml:space="preserve"> </v>
      </c>
      <c r="J34" s="3" t="str">
        <f>_xlfn.IFS('Obs vs Exp by Occupation'!$D58&gt;'Obs vs Exp by Occupation'!$H58,"A",'Obs vs Exp by Occupation'!$C58&gt;'Obs vs Exp by Occupation'!$H58,"W",'Obs vs Exp by Occupation'!$C58&lt;='Obs vs Exp by Occupation'!$H58," ")</f>
        <v xml:space="preserve"> </v>
      </c>
      <c r="K34" s="3" t="str">
        <f>_xlfn.IFS('Obs vs Exp by Occupation'!$D59&gt;'Obs vs Exp by Occupation'!$H59,"A",'Obs vs Exp by Occupation'!$C59&gt;'Obs vs Exp by Occupation'!$H59,"W",'Obs vs Exp by Occupation'!$C59&lt;='Obs vs Exp by Occupation'!$H59," ")</f>
        <v xml:space="preserve"> </v>
      </c>
      <c r="L34" s="3" t="str">
        <f>_xlfn.IFS('Obs vs Exp by Occupation'!$D60&gt;'Obs vs Exp by Occupation'!$H60,"A",'Obs vs Exp by Occupation'!$C60&gt;'Obs vs Exp by Occupation'!$H60,"W",'Obs vs Exp by Occupation'!$C60&lt;='Obs vs Exp by Occupation'!$H60," ")</f>
        <v xml:space="preserve"> </v>
      </c>
      <c r="M34" s="10" t="str">
        <f>_xlfn.IFS('Obs vs Exp by Occupation'!$D61&gt;'Obs vs Exp by Occupation'!$H61,"A",'Obs vs Exp by Occupation'!$C61&gt;'Obs vs Exp by Occupation'!$H61,"W",'Obs vs Exp by Occupation'!$C61&lt;='Obs vs Exp by Occupation'!$H61," ")</f>
        <v xml:space="preserve"> </v>
      </c>
    </row>
    <row r="35" spans="1:13" ht="15" customHeight="1" x14ac:dyDescent="0.25">
      <c r="A35" s="9" t="s">
        <v>50</v>
      </c>
      <c r="B35" s="3" t="str">
        <f>_xlfn.IFS('Obs vs Exp by Occupation'!$D62&gt;'Obs vs Exp by Occupation'!$H62,"A",'Obs vs Exp by Occupation'!$C62&gt;'Obs vs Exp by Occupation'!$H62,"W",'Obs vs Exp by Occupation'!$C62&lt;='Obs vs Exp by Occupation'!$H62," ")</f>
        <v xml:space="preserve"> </v>
      </c>
      <c r="C35" s="3" t="str">
        <f>_xlfn.IFS('[1]NOV_Obs vs Exp by Occupation'!$D63&gt;'[1]NOV_Obs vs Exp by Occupation'!$H63,"A",'[1]NOV_Obs vs Exp by Occupation'!$C63&gt;'[1]NOV_Obs vs Exp by Occupation'!$H63,"W",'[1]NOV_Obs vs Exp by Occupation'!$C63&lt;='[1]NOV_Obs vs Exp by Occupation'!$H63," ")</f>
        <v xml:space="preserve"> </v>
      </c>
      <c r="D35" s="3" t="str">
        <f>_xlfn.IFS('[2]DEC_Obs vs Exp by Occupation'!$D64&gt;'[2]DEC_Obs vs Exp by Occupation'!$H64,"A",'[2]DEC_Obs vs Exp by Occupation'!$C64&gt;'[2]DEC_Obs vs Exp by Occupation'!$H64,"W",'[2]DEC_Obs vs Exp by Occupation'!$C64&lt;='[2]DEC_Obs vs Exp by Occupation'!$H64," ")</f>
        <v xml:space="preserve"> </v>
      </c>
      <c r="E35" s="3" t="str">
        <f>_xlfn.IFS('[3]JAN_Obs vs Exp by Occupation'!$D65&gt;'[3]JAN_Obs vs Exp by Occupation'!$H65,"A",'[3]JAN_Obs vs Exp by Occupation'!$C65&gt;'[3]JAN_Obs vs Exp by Occupation'!$H65,"W",'[3]JAN_Obs vs Exp by Occupation'!$C65&lt;='[3]JAN_Obs vs Exp by Occupation'!$H65," ")</f>
        <v xml:space="preserve"> </v>
      </c>
      <c r="F35" s="3" t="str">
        <f>_xlfn.IFS('[4]FEB_Obs vs Exp by Occupation'!$D66&gt;'[4]FEB_Obs vs Exp by Occupation'!$H66,"A",'[4]FEB_Obs vs Exp by Occupation'!$C66&gt;'[4]FEB_Obs vs Exp by Occupation'!$H66,"W",'[4]FEB_Obs vs Exp by Occupation'!$C66&lt;='[4]FEB_Obs vs Exp by Occupation'!$H66," ")</f>
        <v>W</v>
      </c>
      <c r="G35" s="3" t="str">
        <f>_xlfn.IFS('Obs vs Exp by Occupation'!$D67&gt;'Obs vs Exp by Occupation'!$H67,"A",'Obs vs Exp by Occupation'!$C67&gt;'Obs vs Exp by Occupation'!$H67,"W",'Obs vs Exp by Occupation'!$C67&lt;='Obs vs Exp by Occupation'!$H67," ")</f>
        <v xml:space="preserve"> </v>
      </c>
      <c r="H35" s="3" t="str">
        <f>_xlfn.IFS('Obs vs Exp by Occupation'!$D68&gt;'Obs vs Exp by Occupation'!$H68,"A",'Obs vs Exp by Occupation'!$C68&gt;'Obs vs Exp by Occupation'!$H68,"W",'Obs vs Exp by Occupation'!$C68&lt;='Obs vs Exp by Occupation'!$H68," ")</f>
        <v xml:space="preserve"> </v>
      </c>
      <c r="I35" s="3" t="str">
        <f>_xlfn.IFS('Obs vs Exp by Occupation'!$D69&gt;'Obs vs Exp by Occupation'!$H69,"A",'Obs vs Exp by Occupation'!$C69&gt;'Obs vs Exp by Occupation'!$H69,"W",'Obs vs Exp by Occupation'!$C69&lt;='Obs vs Exp by Occupation'!$H69," ")</f>
        <v xml:space="preserve"> </v>
      </c>
      <c r="J35" s="3" t="str">
        <f>_xlfn.IFS('Obs vs Exp by Occupation'!$D70&gt;'Obs vs Exp by Occupation'!$H70,"A",'Obs vs Exp by Occupation'!$C70&gt;'Obs vs Exp by Occupation'!$H70,"W",'Obs vs Exp by Occupation'!$C70&lt;='Obs vs Exp by Occupation'!$H70," ")</f>
        <v xml:space="preserve"> </v>
      </c>
      <c r="K35" s="3" t="str">
        <f>_xlfn.IFS('Obs vs Exp by Occupation'!$D71&gt;'Obs vs Exp by Occupation'!$H71,"A",'Obs vs Exp by Occupation'!$C71&gt;'Obs vs Exp by Occupation'!$H71,"W",'Obs vs Exp by Occupation'!$C71&lt;='Obs vs Exp by Occupation'!$H71," ")</f>
        <v xml:space="preserve"> </v>
      </c>
      <c r="L35" s="3" t="str">
        <f>_xlfn.IFS('Obs vs Exp by Occupation'!$D72&gt;'Obs vs Exp by Occupation'!$H72,"A",'Obs vs Exp by Occupation'!$C72&gt;'Obs vs Exp by Occupation'!$H72,"W",'Obs vs Exp by Occupation'!$C72&lt;='Obs vs Exp by Occupation'!$H72," ")</f>
        <v xml:space="preserve"> </v>
      </c>
      <c r="M35" s="10" t="str">
        <f>_xlfn.IFS('Obs vs Exp by Occupation'!$D73&gt;'Obs vs Exp by Occupation'!$H73,"A",'Obs vs Exp by Occupation'!$C73&gt;'Obs vs Exp by Occupation'!$H73,"W",'Obs vs Exp by Occupation'!$C73&lt;='Obs vs Exp by Occupation'!$H73," ")</f>
        <v xml:space="preserve"> </v>
      </c>
    </row>
    <row r="36" spans="1:13" ht="15" customHeight="1" x14ac:dyDescent="0.25">
      <c r="A36" s="9" t="s">
        <v>51</v>
      </c>
      <c r="B36" s="3" t="str">
        <f>_xlfn.IFS('Obs vs Exp by Occupation'!$D74&gt;'Obs vs Exp by Occupation'!$H74,"A",'Obs vs Exp by Occupation'!$C74&gt;'Obs vs Exp by Occupation'!$H74,"W",'Obs vs Exp by Occupation'!$C74&lt;='Obs vs Exp by Occupation'!$H74," ")</f>
        <v xml:space="preserve"> </v>
      </c>
      <c r="C36" s="3" t="str">
        <f>_xlfn.IFS('[1]NOV_Obs vs Exp by Occupation'!$D75&gt;'[1]NOV_Obs vs Exp by Occupation'!$H75,"A",'[1]NOV_Obs vs Exp by Occupation'!$C75&gt;'[1]NOV_Obs vs Exp by Occupation'!$H75,"W",'[1]NOV_Obs vs Exp by Occupation'!$C75&lt;='[1]NOV_Obs vs Exp by Occupation'!$H75," ")</f>
        <v xml:space="preserve"> </v>
      </c>
      <c r="D36" s="3" t="str">
        <f>_xlfn.IFS('[2]DEC_Obs vs Exp by Occupation'!$D76&gt;'[2]DEC_Obs vs Exp by Occupation'!$H76,"A",'[2]DEC_Obs vs Exp by Occupation'!$C76&gt;'[2]DEC_Obs vs Exp by Occupation'!$H76,"W",'[2]DEC_Obs vs Exp by Occupation'!$C76&lt;='[2]DEC_Obs vs Exp by Occupation'!$H76," ")</f>
        <v xml:space="preserve"> </v>
      </c>
      <c r="E36" s="3" t="str">
        <f>_xlfn.IFS('[3]JAN_Obs vs Exp by Occupation'!$D77&gt;'[3]JAN_Obs vs Exp by Occupation'!$H77,"A",'[3]JAN_Obs vs Exp by Occupation'!$C77&gt;'[3]JAN_Obs vs Exp by Occupation'!$H77,"W",'[3]JAN_Obs vs Exp by Occupation'!$C77&lt;='[3]JAN_Obs vs Exp by Occupation'!$H77," ")</f>
        <v xml:space="preserve"> </v>
      </c>
      <c r="F36" s="3" t="str">
        <f>_xlfn.IFS('[4]FEB_Obs vs Exp by Occupation'!$D78&gt;'[4]FEB_Obs vs Exp by Occupation'!$H78,"A",'[4]FEB_Obs vs Exp by Occupation'!$C78&gt;'[4]FEB_Obs vs Exp by Occupation'!$H78,"W",'[4]FEB_Obs vs Exp by Occupation'!$C78&lt;='[4]FEB_Obs vs Exp by Occupation'!$H78," ")</f>
        <v xml:space="preserve"> </v>
      </c>
      <c r="G36" s="3" t="str">
        <f>_xlfn.IFS('Obs vs Exp by Occupation'!$D79&gt;'Obs vs Exp by Occupation'!$H79,"A",'Obs vs Exp by Occupation'!$C79&gt;'Obs vs Exp by Occupation'!$H79,"W",'Obs vs Exp by Occupation'!$C79&lt;='Obs vs Exp by Occupation'!$H79," ")</f>
        <v xml:space="preserve"> </v>
      </c>
      <c r="H36" s="3" t="str">
        <f>_xlfn.IFS('Obs vs Exp by Occupation'!$D80&gt;'Obs vs Exp by Occupation'!$H80,"A",'Obs vs Exp by Occupation'!$C80&gt;'Obs vs Exp by Occupation'!$H80,"W",'Obs vs Exp by Occupation'!$C80&lt;='Obs vs Exp by Occupation'!$H80," ")</f>
        <v xml:space="preserve"> </v>
      </c>
      <c r="I36" s="3" t="str">
        <f>_xlfn.IFS('Obs vs Exp by Occupation'!$D81&gt;'Obs vs Exp by Occupation'!$H81,"A",'Obs vs Exp by Occupation'!$C81&gt;'Obs vs Exp by Occupation'!$H81,"W",'Obs vs Exp by Occupation'!$C81&lt;='Obs vs Exp by Occupation'!$H81," ")</f>
        <v xml:space="preserve"> </v>
      </c>
      <c r="J36" s="3" t="str">
        <f>_xlfn.IFS('Obs vs Exp by Occupation'!$D82&gt;'Obs vs Exp by Occupation'!$H82,"A",'Obs vs Exp by Occupation'!$C82&gt;'Obs vs Exp by Occupation'!$H82,"W",'Obs vs Exp by Occupation'!$C82&lt;='Obs vs Exp by Occupation'!$H82," ")</f>
        <v xml:space="preserve"> </v>
      </c>
      <c r="K36" s="3" t="str">
        <f>_xlfn.IFS('Obs vs Exp by Occupation'!$D83&gt;'Obs vs Exp by Occupation'!$H83,"A",'Obs vs Exp by Occupation'!$C83&gt;'Obs vs Exp by Occupation'!$H83,"W",'Obs vs Exp by Occupation'!$C83&lt;='Obs vs Exp by Occupation'!$H83," ")</f>
        <v xml:space="preserve"> </v>
      </c>
      <c r="L36" s="3" t="str">
        <f>_xlfn.IFS('Obs vs Exp by Occupation'!$D84&gt;'Obs vs Exp by Occupation'!$H84,"A",'Obs vs Exp by Occupation'!$C84&gt;'Obs vs Exp by Occupation'!$H84,"W",'Obs vs Exp by Occupation'!$C84&lt;='Obs vs Exp by Occupation'!$H84," ")</f>
        <v xml:space="preserve"> </v>
      </c>
      <c r="M36" s="10" t="str">
        <f>_xlfn.IFS('Obs vs Exp by Occupation'!$D85&gt;'Obs vs Exp by Occupation'!$H85,"A",'Obs vs Exp by Occupation'!$C85&gt;'Obs vs Exp by Occupation'!$H85,"W",'Obs vs Exp by Occupation'!$C85&lt;='Obs vs Exp by Occupation'!$H85," ")</f>
        <v xml:space="preserve"> </v>
      </c>
    </row>
    <row r="37" spans="1:13" ht="15" customHeight="1" x14ac:dyDescent="0.25">
      <c r="A37" s="9" t="s">
        <v>52</v>
      </c>
      <c r="B37" s="3" t="str">
        <f>_xlfn.IFS('Obs vs Exp by Occupation'!$D86&gt;'Obs vs Exp by Occupation'!$H86,"A",'Obs vs Exp by Occupation'!$C86&gt;'Obs vs Exp by Occupation'!$H86,"W",'Obs vs Exp by Occupation'!$C86&lt;='Obs vs Exp by Occupation'!$H86," ")</f>
        <v xml:space="preserve"> </v>
      </c>
      <c r="C37" s="3" t="str">
        <f>_xlfn.IFS('[1]NOV_Obs vs Exp by Occupation'!$D87&gt;'[1]NOV_Obs vs Exp by Occupation'!$H87,"A",'[1]NOV_Obs vs Exp by Occupation'!$C87&gt;'[1]NOV_Obs vs Exp by Occupation'!$H87,"W",'[1]NOV_Obs vs Exp by Occupation'!$C87&lt;='[1]NOV_Obs vs Exp by Occupation'!$H87," ")</f>
        <v xml:space="preserve"> </v>
      </c>
      <c r="D37" s="3" t="str">
        <f>_xlfn.IFS('[2]DEC_Obs vs Exp by Occupation'!$D88&gt;'[2]DEC_Obs vs Exp by Occupation'!$H88,"A",'[2]DEC_Obs vs Exp by Occupation'!$C88&gt;'[2]DEC_Obs vs Exp by Occupation'!$H88,"W",'[2]DEC_Obs vs Exp by Occupation'!$C88&lt;='[2]DEC_Obs vs Exp by Occupation'!$H88," ")</f>
        <v xml:space="preserve"> </v>
      </c>
      <c r="E37" s="3" t="str">
        <f>_xlfn.IFS('[3]JAN_Obs vs Exp by Occupation'!$D89&gt;'[3]JAN_Obs vs Exp by Occupation'!$H89,"A",'[3]JAN_Obs vs Exp by Occupation'!$C89&gt;'[3]JAN_Obs vs Exp by Occupation'!$H89,"W",'[3]JAN_Obs vs Exp by Occupation'!$C89&lt;='[3]JAN_Obs vs Exp by Occupation'!$H89," ")</f>
        <v xml:space="preserve"> </v>
      </c>
      <c r="F37" s="3" t="str">
        <f>_xlfn.IFS('[4]FEB_Obs vs Exp by Occupation'!$D90&gt;'[4]FEB_Obs vs Exp by Occupation'!$H90,"A",'[4]FEB_Obs vs Exp by Occupation'!$C90&gt;'[4]FEB_Obs vs Exp by Occupation'!$H90,"W",'[4]FEB_Obs vs Exp by Occupation'!$C90&lt;='[4]FEB_Obs vs Exp by Occupation'!$H90," ")</f>
        <v>W</v>
      </c>
      <c r="G37" s="3" t="str">
        <f>_xlfn.IFS('Obs vs Exp by Occupation'!$D91&gt;'Obs vs Exp by Occupation'!$H91,"A",'Obs vs Exp by Occupation'!$C91&gt;'Obs vs Exp by Occupation'!$H91,"W",'Obs vs Exp by Occupation'!$C91&lt;='Obs vs Exp by Occupation'!$H91," ")</f>
        <v xml:space="preserve"> </v>
      </c>
      <c r="H37" s="3" t="str">
        <f>_xlfn.IFS('Obs vs Exp by Occupation'!$D92&gt;'Obs vs Exp by Occupation'!$H92,"A",'Obs vs Exp by Occupation'!$C92&gt;'Obs vs Exp by Occupation'!$H92,"W",'Obs vs Exp by Occupation'!$C92&lt;='Obs vs Exp by Occupation'!$H92," ")</f>
        <v xml:space="preserve"> </v>
      </c>
      <c r="I37" s="3" t="str">
        <f>_xlfn.IFS('Obs vs Exp by Occupation'!$D93&gt;'Obs vs Exp by Occupation'!$H93,"A",'Obs vs Exp by Occupation'!$C93&gt;'Obs vs Exp by Occupation'!$H93,"W",'Obs vs Exp by Occupation'!$C93&lt;='Obs vs Exp by Occupation'!$H93," ")</f>
        <v xml:space="preserve"> </v>
      </c>
      <c r="J37" s="3" t="str">
        <f>_xlfn.IFS('Obs vs Exp by Occupation'!$D94&gt;'Obs vs Exp by Occupation'!$H94,"A",'Obs vs Exp by Occupation'!$C94&gt;'Obs vs Exp by Occupation'!$H94,"W",'Obs vs Exp by Occupation'!$C94&lt;='Obs vs Exp by Occupation'!$H94," ")</f>
        <v xml:space="preserve"> </v>
      </c>
      <c r="K37" s="3" t="str">
        <f>_xlfn.IFS('Obs vs Exp by Occupation'!$D95&gt;'Obs vs Exp by Occupation'!$H95,"A",'Obs vs Exp by Occupation'!$C95&gt;'Obs vs Exp by Occupation'!$H95,"W",'Obs vs Exp by Occupation'!$C95&lt;='Obs vs Exp by Occupation'!$H95," ")</f>
        <v xml:space="preserve"> </v>
      </c>
      <c r="L37" s="3" t="str">
        <f>_xlfn.IFS('Obs vs Exp by Occupation'!$D96&gt;'Obs vs Exp by Occupation'!$H96,"A",'Obs vs Exp by Occupation'!$C96&gt;'Obs vs Exp by Occupation'!$H96,"W",'Obs vs Exp by Occupation'!$C96&lt;='Obs vs Exp by Occupation'!$H96," ")</f>
        <v xml:space="preserve"> </v>
      </c>
      <c r="M37" s="10" t="str">
        <f>_xlfn.IFS('Obs vs Exp by Occupation'!$D97&gt;'Obs vs Exp by Occupation'!$H97,"A",'Obs vs Exp by Occupation'!$C97&gt;'Obs vs Exp by Occupation'!$H97,"W",'Obs vs Exp by Occupation'!$C97&lt;='Obs vs Exp by Occupation'!$H97," ")</f>
        <v xml:space="preserve"> </v>
      </c>
    </row>
    <row r="38" spans="1:13" ht="15" customHeight="1" x14ac:dyDescent="0.25">
      <c r="A38" s="9" t="s">
        <v>53</v>
      </c>
      <c r="B38" s="3" t="str">
        <f>_xlfn.IFS('Obs vs Exp by Occupation'!$D98&gt;'Obs vs Exp by Occupation'!$H98,"A",'Obs vs Exp by Occupation'!$C98&gt;'Obs vs Exp by Occupation'!$H98,"W",'Obs vs Exp by Occupation'!$C98&lt;='Obs vs Exp by Occupation'!$H98," ")</f>
        <v>W</v>
      </c>
      <c r="C38" s="3" t="str">
        <f>_xlfn.IFS('[1]NOV_Obs vs Exp by Occupation'!$D99&gt;'[1]NOV_Obs vs Exp by Occupation'!$H99,"A",'[1]NOV_Obs vs Exp by Occupation'!$C99&gt;'[1]NOV_Obs vs Exp by Occupation'!$H99,"W",'[1]NOV_Obs vs Exp by Occupation'!$C99&lt;='[1]NOV_Obs vs Exp by Occupation'!$H99," ")</f>
        <v xml:space="preserve"> </v>
      </c>
      <c r="D38" s="3" t="str">
        <f>_xlfn.IFS('[2]DEC_Obs vs Exp by Occupation'!$D100&gt;'[2]DEC_Obs vs Exp by Occupation'!$H100,"A",'[2]DEC_Obs vs Exp by Occupation'!$C100&gt;'[2]DEC_Obs vs Exp by Occupation'!$H100,"W",'[2]DEC_Obs vs Exp by Occupation'!$C100&lt;='[2]DEC_Obs vs Exp by Occupation'!$H100," ")</f>
        <v xml:space="preserve"> </v>
      </c>
      <c r="E38" s="3" t="str">
        <f>_xlfn.IFS('[3]JAN_Obs vs Exp by Occupation'!$D101&gt;'[3]JAN_Obs vs Exp by Occupation'!$H101,"A",'[3]JAN_Obs vs Exp by Occupation'!$C101&gt;'[3]JAN_Obs vs Exp by Occupation'!$H101,"W",'[3]JAN_Obs vs Exp by Occupation'!$C101&lt;='[3]JAN_Obs vs Exp by Occupation'!$H101," ")</f>
        <v xml:space="preserve"> </v>
      </c>
      <c r="F38" s="3" t="str">
        <f>_xlfn.IFS('[4]FEB_Obs vs Exp by Occupation'!$D102&gt;'[4]FEB_Obs vs Exp by Occupation'!$H102,"A",'[4]FEB_Obs vs Exp by Occupation'!$C102&gt;'[4]FEB_Obs vs Exp by Occupation'!$H102,"W",'[4]FEB_Obs vs Exp by Occupation'!$C102&lt;='[4]FEB_Obs vs Exp by Occupation'!$H102," ")</f>
        <v>W</v>
      </c>
      <c r="G38" s="3" t="str">
        <f>_xlfn.IFS('Obs vs Exp by Occupation'!$D103&gt;'Obs vs Exp by Occupation'!$H103,"A",'Obs vs Exp by Occupation'!$C103&gt;'Obs vs Exp by Occupation'!$H103,"W",'Obs vs Exp by Occupation'!$C103&lt;='Obs vs Exp by Occupation'!$H103," ")</f>
        <v xml:space="preserve"> </v>
      </c>
      <c r="H38" s="3" t="str">
        <f>_xlfn.IFS('Obs vs Exp by Occupation'!$D104&gt;'Obs vs Exp by Occupation'!$H104,"A",'Obs vs Exp by Occupation'!$C104&gt;'Obs vs Exp by Occupation'!$H104,"W",'Obs vs Exp by Occupation'!$C104&lt;='Obs vs Exp by Occupation'!$H104," ")</f>
        <v xml:space="preserve"> </v>
      </c>
      <c r="I38" s="3" t="str">
        <f>_xlfn.IFS('Obs vs Exp by Occupation'!$D105&gt;'Obs vs Exp by Occupation'!$H105,"A",'Obs vs Exp by Occupation'!$C105&gt;'Obs vs Exp by Occupation'!$H105,"W",'Obs vs Exp by Occupation'!$C105&lt;='Obs vs Exp by Occupation'!$H105," ")</f>
        <v xml:space="preserve"> </v>
      </c>
      <c r="J38" s="3" t="str">
        <f>_xlfn.IFS('Obs vs Exp by Occupation'!$D106&gt;'Obs vs Exp by Occupation'!$H106,"A",'Obs vs Exp by Occupation'!$C106&gt;'Obs vs Exp by Occupation'!$H106,"W",'Obs vs Exp by Occupation'!$C106&lt;='Obs vs Exp by Occupation'!$H106," ")</f>
        <v xml:space="preserve"> </v>
      </c>
      <c r="K38" s="3" t="str">
        <f>_xlfn.IFS('Obs vs Exp by Occupation'!$D107&gt;'Obs vs Exp by Occupation'!$H107,"A",'Obs vs Exp by Occupation'!$C107&gt;'Obs vs Exp by Occupation'!$H107,"W",'Obs vs Exp by Occupation'!$C107&lt;='Obs vs Exp by Occupation'!$H107," ")</f>
        <v xml:space="preserve"> </v>
      </c>
      <c r="L38" s="3" t="str">
        <f>_xlfn.IFS('Obs vs Exp by Occupation'!$D108&gt;'Obs vs Exp by Occupation'!$H108,"A",'Obs vs Exp by Occupation'!$C108&gt;'Obs vs Exp by Occupation'!$H108,"W",'Obs vs Exp by Occupation'!$C108&lt;='Obs vs Exp by Occupation'!$H108," ")</f>
        <v xml:space="preserve"> </v>
      </c>
      <c r="M38" s="10" t="str">
        <f>_xlfn.IFS('Obs vs Exp by Occupation'!$D109&gt;'Obs vs Exp by Occupation'!$H109,"A",'Obs vs Exp by Occupation'!$C109&gt;'Obs vs Exp by Occupation'!$H109,"W",'Obs vs Exp by Occupation'!$C109&lt;='Obs vs Exp by Occupation'!$H109," ")</f>
        <v xml:space="preserve"> </v>
      </c>
    </row>
    <row r="39" spans="1:13" ht="15" customHeight="1" x14ac:dyDescent="0.25">
      <c r="A39" s="9" t="s">
        <v>54</v>
      </c>
      <c r="B39" s="3" t="str">
        <f>_xlfn.IFS('Obs vs Exp by Occupation'!$D110&gt;'Obs vs Exp by Occupation'!$H110,"A",'Obs vs Exp by Occupation'!$C110&gt;'Obs vs Exp by Occupation'!$H110,"W",'Obs vs Exp by Occupation'!$C110&lt;='Obs vs Exp by Occupation'!$H110," ")</f>
        <v xml:space="preserve"> </v>
      </c>
      <c r="C39" s="3" t="str">
        <f>_xlfn.IFS('[1]NOV_Obs vs Exp by Occupation'!$D111&gt;'[1]NOV_Obs vs Exp by Occupation'!$H111,"A",'[1]NOV_Obs vs Exp by Occupation'!$C111&gt;'[1]NOV_Obs vs Exp by Occupation'!$H111,"W",'[1]NOV_Obs vs Exp by Occupation'!$C111&lt;='[1]NOV_Obs vs Exp by Occupation'!$H111," ")</f>
        <v xml:space="preserve"> </v>
      </c>
      <c r="D39" s="3" t="str">
        <f>_xlfn.IFS('[2]DEC_Obs vs Exp by Occupation'!$D112&gt;'[2]DEC_Obs vs Exp by Occupation'!$H112,"A",'[2]DEC_Obs vs Exp by Occupation'!$C112&gt;'[2]DEC_Obs vs Exp by Occupation'!$H112,"W",'[2]DEC_Obs vs Exp by Occupation'!$C112&lt;='[2]DEC_Obs vs Exp by Occupation'!$H112," ")</f>
        <v xml:space="preserve"> </v>
      </c>
      <c r="E39" s="3" t="str">
        <f>_xlfn.IFS('[3]JAN_Obs vs Exp by Occupation'!$D113&gt;'[3]JAN_Obs vs Exp by Occupation'!$H113,"A",'[3]JAN_Obs vs Exp by Occupation'!$C113&gt;'[3]JAN_Obs vs Exp by Occupation'!$H113,"W",'[3]JAN_Obs vs Exp by Occupation'!$C113&lt;='[3]JAN_Obs vs Exp by Occupation'!$H113," ")</f>
        <v xml:space="preserve"> </v>
      </c>
      <c r="F39" s="3" t="str">
        <f>_xlfn.IFS('[4]FEB_Obs vs Exp by Occupation'!$D114&gt;'[4]FEB_Obs vs Exp by Occupation'!$H114,"A",'[4]FEB_Obs vs Exp by Occupation'!$C114&gt;'[4]FEB_Obs vs Exp by Occupation'!$H114,"W",'[4]FEB_Obs vs Exp by Occupation'!$C114&lt;='[4]FEB_Obs vs Exp by Occupation'!$H114," ")</f>
        <v>W</v>
      </c>
      <c r="G39" s="3" t="str">
        <f>_xlfn.IFS('Obs vs Exp by Occupation'!$D115&gt;'Obs vs Exp by Occupation'!$H115,"A",'Obs vs Exp by Occupation'!$C115&gt;'Obs vs Exp by Occupation'!$H115,"W",'Obs vs Exp by Occupation'!$C115&lt;='Obs vs Exp by Occupation'!$H115," ")</f>
        <v xml:space="preserve"> </v>
      </c>
      <c r="H39" s="3" t="str">
        <f>_xlfn.IFS('Obs vs Exp by Occupation'!$D116&gt;'Obs vs Exp by Occupation'!$H116,"A",'Obs vs Exp by Occupation'!$C116&gt;'Obs vs Exp by Occupation'!$H116,"W",'Obs vs Exp by Occupation'!$C116&lt;='Obs vs Exp by Occupation'!$H116," ")</f>
        <v xml:space="preserve"> </v>
      </c>
      <c r="I39" s="3" t="str">
        <f>_xlfn.IFS('Obs vs Exp by Occupation'!$D117&gt;'Obs vs Exp by Occupation'!$H117,"A",'Obs vs Exp by Occupation'!$C117&gt;'Obs vs Exp by Occupation'!$H117,"W",'Obs vs Exp by Occupation'!$C117&lt;='Obs vs Exp by Occupation'!$H117," ")</f>
        <v xml:space="preserve"> </v>
      </c>
      <c r="J39" s="3" t="str">
        <f>_xlfn.IFS('Obs vs Exp by Occupation'!$D118&gt;'Obs vs Exp by Occupation'!$H118,"A",'Obs vs Exp by Occupation'!$C118&gt;'Obs vs Exp by Occupation'!$H118,"W",'Obs vs Exp by Occupation'!$C118&lt;='Obs vs Exp by Occupation'!$H118," ")</f>
        <v xml:space="preserve"> </v>
      </c>
      <c r="K39" s="3" t="str">
        <f>_xlfn.IFS('Obs vs Exp by Occupation'!$D119&gt;'Obs vs Exp by Occupation'!$H119,"A",'Obs vs Exp by Occupation'!$C119&gt;'Obs vs Exp by Occupation'!$H119,"W",'Obs vs Exp by Occupation'!$C119&lt;='Obs vs Exp by Occupation'!$H119," ")</f>
        <v xml:space="preserve"> </v>
      </c>
      <c r="L39" s="3" t="str">
        <f>_xlfn.IFS('Obs vs Exp by Occupation'!$D120&gt;'Obs vs Exp by Occupation'!$H120,"A",'Obs vs Exp by Occupation'!$C120&gt;'Obs vs Exp by Occupation'!$H120,"W",'Obs vs Exp by Occupation'!$C120&lt;='Obs vs Exp by Occupation'!$H120," ")</f>
        <v xml:space="preserve"> </v>
      </c>
      <c r="M39" s="10" t="str">
        <f>_xlfn.IFS('Obs vs Exp by Occupation'!$D121&gt;'Obs vs Exp by Occupation'!$H121,"A",'Obs vs Exp by Occupation'!$C121&gt;'Obs vs Exp by Occupation'!$H121,"W",'Obs vs Exp by Occupation'!$C121&lt;='Obs vs Exp by Occupation'!$H121," ")</f>
        <v xml:space="preserve"> </v>
      </c>
    </row>
    <row r="40" spans="1:13" ht="18" thickBot="1" x14ac:dyDescent="0.35">
      <c r="A40" s="17" t="s">
        <v>131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11"/>
    </row>
    <row r="41" spans="1:13" ht="15" customHeight="1" thickTop="1" x14ac:dyDescent="0.25">
      <c r="A41" s="9" t="s">
        <v>111</v>
      </c>
      <c r="B41" s="3" t="str">
        <f>_xlfn.IFS('Obs vs Exp by Industry'!$D2&gt;'Obs vs Exp by Industry'!$H2,"A",'Obs vs Exp by Industry'!$C2&gt;'Obs vs Exp by Industry'!$H2,"W",'Obs vs Exp by Industry'!$C2&lt;='Obs vs Exp by Industry'!$H2," ")</f>
        <v xml:space="preserve"> </v>
      </c>
      <c r="C41" s="3" t="str">
        <f>_xlfn.IFS('[1]NOV_Obs vs Exp by Industry'!$D3&gt;'[1]NOV_Obs vs Exp by Industry'!$H3,"A",'[1]NOV_Obs vs Exp by Industry'!$C3&gt;'[1]NOV_Obs vs Exp by Industry'!$H3,"W",'[1]NOV_Obs vs Exp by Industry'!$C3&lt;='[1]NOV_Obs vs Exp by Industry'!$H3," ")</f>
        <v xml:space="preserve"> </v>
      </c>
      <c r="D41" s="3" t="str">
        <f>_xlfn.IFS('[2]DEC_Obs vs Exp by Industry'!$D4&gt;'[2]DEC_Obs vs Exp by Industry'!$H4,"A",'[2]DEC_Obs vs Exp by Industry'!$C4&gt;'[2]DEC_Obs vs Exp by Industry'!$H4,"W",'[2]DEC_Obs vs Exp by Industry'!$C4&lt;='[2]DEC_Obs vs Exp by Industry'!$H4," ")</f>
        <v xml:space="preserve"> </v>
      </c>
      <c r="E41" s="3" t="str">
        <f>_xlfn.IFS('[3]JAN_Obs vs Exp by Industry'!$D5&gt;'[3]JAN_Obs vs Exp by Industry'!$H5,"A",'[3]JAN_Obs vs Exp by Industry'!$C5&gt;'[3]JAN_Obs vs Exp by Industry'!$H5,"W",'[3]JAN_Obs vs Exp by Industry'!$C5&lt;='[3]JAN_Obs vs Exp by Industry'!$H5," ")</f>
        <v>W</v>
      </c>
      <c r="F41" s="3" t="str">
        <f>_xlfn.IFS('[4]FEB_Obs vs Exp by Industry'!$D6&gt;'[4]FEB_Obs vs Exp by Industry'!$H6,"A",'[4]FEB_Obs vs Exp by Industry'!$C6&gt;'[4]FEB_Obs vs Exp by Industry'!$H6,"W",'[4]FEB_Obs vs Exp by Industry'!$C6&lt;='[4]FEB_Obs vs Exp by Industry'!$H6," ")</f>
        <v xml:space="preserve"> </v>
      </c>
      <c r="G41" s="3" t="str">
        <f>_xlfn.IFS('Obs vs Exp by Industry'!$D7&gt;'Obs vs Exp by Industry'!$H7,"A",'Obs vs Exp by Industry'!$C7&gt;'Obs vs Exp by Industry'!$H7,"W",'Obs vs Exp by Industry'!$C7&lt;='Obs vs Exp by Industry'!$H7," ")</f>
        <v xml:space="preserve"> </v>
      </c>
      <c r="H41" s="3" t="str">
        <f>_xlfn.IFS('Obs vs Exp by Industry'!$D8&gt;'Obs vs Exp by Industry'!$H8,"A",'Obs vs Exp by Industry'!$C8&gt;'Obs vs Exp by Industry'!$H8,"W",'Obs vs Exp by Industry'!$C8&lt;='Obs vs Exp by Industry'!$H8," ")</f>
        <v xml:space="preserve"> </v>
      </c>
      <c r="I41" s="3" t="str">
        <f>_xlfn.IFS('Obs vs Exp by Industry'!$D9&gt;'Obs vs Exp by Industry'!$H9,"A",'Obs vs Exp by Industry'!$C9&gt;'Obs vs Exp by Industry'!$H9,"W",'Obs vs Exp by Industry'!$C9&lt;='Obs vs Exp by Industry'!$H9," ")</f>
        <v xml:space="preserve"> </v>
      </c>
      <c r="J41" s="3" t="str">
        <f>_xlfn.IFS('Obs vs Exp by Industry'!$D10&gt;'Obs vs Exp by Industry'!$H10,"A",'Obs vs Exp by Industry'!$C10&gt;'Obs vs Exp by Industry'!$H10,"W",'Obs vs Exp by Industry'!$C10&lt;='Obs vs Exp by Industry'!$H10," ")</f>
        <v xml:space="preserve"> </v>
      </c>
      <c r="K41" s="3" t="str">
        <f>_xlfn.IFS('Obs vs Exp by Industry'!$D11&gt;'Obs vs Exp by Industry'!$H11,"A",'Obs vs Exp by Industry'!$C11&gt;'Obs vs Exp by Industry'!$H11,"W",'Obs vs Exp by Industry'!$C11&lt;='Obs vs Exp by Industry'!$H11," ")</f>
        <v xml:space="preserve"> </v>
      </c>
      <c r="L41" s="3" t="str">
        <f>_xlfn.IFS('Obs vs Exp by Industry'!$D12&gt;'Obs vs Exp by Industry'!$H12,"A",'Obs vs Exp by Industry'!$C12&gt;'Obs vs Exp by Industry'!$H12,"W",'Obs vs Exp by Industry'!$C12&lt;='Obs vs Exp by Industry'!$H12," ")</f>
        <v xml:space="preserve"> </v>
      </c>
      <c r="M41" s="10" t="str">
        <f>_xlfn.IFS('Obs vs Exp by Industry'!$D13&gt;'Obs vs Exp by Industry'!$H13,"A",'Obs vs Exp by Industry'!$C13&gt;'Obs vs Exp by Industry'!$H13,"W",'Obs vs Exp by Industry'!$C13&lt;='Obs vs Exp by Industry'!$H13," ")</f>
        <v xml:space="preserve"> </v>
      </c>
    </row>
    <row r="42" spans="1:13" ht="15" customHeight="1" x14ac:dyDescent="0.25">
      <c r="A42" s="9" t="s">
        <v>112</v>
      </c>
      <c r="B42" s="3" t="str">
        <f>_xlfn.IFS('Obs vs Exp by Industry'!$D14&gt;'Obs vs Exp by Industry'!$H14,"A",'Obs vs Exp by Industry'!$C14&gt;'Obs vs Exp by Industry'!$H14,"W",'Obs vs Exp by Industry'!$C14&lt;='Obs vs Exp by Industry'!$H14," ")</f>
        <v xml:space="preserve"> </v>
      </c>
      <c r="C42" s="3" t="str">
        <f>_xlfn.IFS('[1]NOV_Obs vs Exp by Industry'!$D15&gt;'[1]NOV_Obs vs Exp by Industry'!$H15,"A",'[1]NOV_Obs vs Exp by Industry'!$C15&gt;'[1]NOV_Obs vs Exp by Industry'!$H15,"W",'[1]NOV_Obs vs Exp by Industry'!$C15&lt;='[1]NOV_Obs vs Exp by Industry'!$H15," ")</f>
        <v>W</v>
      </c>
      <c r="D42" s="3" t="str">
        <f>_xlfn.IFS('[2]DEC_Obs vs Exp by Industry'!$D16&gt;'[2]DEC_Obs vs Exp by Industry'!$H16,"A",'[2]DEC_Obs vs Exp by Industry'!$C16&gt;'[2]DEC_Obs vs Exp by Industry'!$H16,"W",'[2]DEC_Obs vs Exp by Industry'!$C16&lt;='[2]DEC_Obs vs Exp by Industry'!$H16," ")</f>
        <v xml:space="preserve"> </v>
      </c>
      <c r="E42" s="3" t="str">
        <f>_xlfn.IFS('[3]JAN_Obs vs Exp by Industry'!$D17&gt;'[3]JAN_Obs vs Exp by Industry'!$H17,"A",'[3]JAN_Obs vs Exp by Industry'!$C17&gt;'[3]JAN_Obs vs Exp by Industry'!$H17,"W",'[3]JAN_Obs vs Exp by Industry'!$C17&lt;='[3]JAN_Obs vs Exp by Industry'!$H17," ")</f>
        <v xml:space="preserve"> </v>
      </c>
      <c r="F42" s="3" t="str">
        <f>_xlfn.IFS('[4]FEB_Obs vs Exp by Industry'!$D18&gt;'[4]FEB_Obs vs Exp by Industry'!$H18,"A",'[4]FEB_Obs vs Exp by Industry'!$C18&gt;'[4]FEB_Obs vs Exp by Industry'!$H18,"W",'[4]FEB_Obs vs Exp by Industry'!$C18&lt;='[4]FEB_Obs vs Exp by Industry'!$H18," ")</f>
        <v>W</v>
      </c>
      <c r="G42" s="3" t="str">
        <f>_xlfn.IFS('Obs vs Exp by Industry'!$D19&gt;'Obs vs Exp by Industry'!$H19,"A",'Obs vs Exp by Industry'!$C19&gt;'Obs vs Exp by Industry'!$H19,"W",'Obs vs Exp by Industry'!$C19&lt;='Obs vs Exp by Industry'!$H19," ")</f>
        <v xml:space="preserve"> </v>
      </c>
      <c r="H42" s="3" t="str">
        <f>_xlfn.IFS('Obs vs Exp by Industry'!$D20&gt;'Obs vs Exp by Industry'!$H20,"A",'Obs vs Exp by Industry'!$C20&gt;'Obs vs Exp by Industry'!$H20,"W",'Obs vs Exp by Industry'!$C20&lt;='Obs vs Exp by Industry'!$H20," ")</f>
        <v xml:space="preserve"> </v>
      </c>
      <c r="I42" s="3" t="str">
        <f>_xlfn.IFS('Obs vs Exp by Industry'!$D21&gt;'Obs vs Exp by Industry'!$H21,"A",'Obs vs Exp by Industry'!$C21&gt;'Obs vs Exp by Industry'!$H21,"W",'Obs vs Exp by Industry'!$C21&lt;='Obs vs Exp by Industry'!$H21," ")</f>
        <v xml:space="preserve"> </v>
      </c>
      <c r="J42" s="3" t="str">
        <f>_xlfn.IFS('Obs vs Exp by Industry'!$D22&gt;'Obs vs Exp by Industry'!$H22,"A",'Obs vs Exp by Industry'!$C22&gt;'Obs vs Exp by Industry'!$H22,"W",'Obs vs Exp by Industry'!$C22&lt;='Obs vs Exp by Industry'!$H22," ")</f>
        <v xml:space="preserve"> </v>
      </c>
      <c r="K42" s="3" t="str">
        <f>_xlfn.IFS('Obs vs Exp by Industry'!$D23&gt;'Obs vs Exp by Industry'!$H23,"A",'Obs vs Exp by Industry'!$C23&gt;'Obs vs Exp by Industry'!$H23,"W",'Obs vs Exp by Industry'!$C23&lt;='Obs vs Exp by Industry'!$H23," ")</f>
        <v xml:space="preserve"> </v>
      </c>
      <c r="L42" s="3" t="str">
        <f>_xlfn.IFS('Obs vs Exp by Industry'!$D24&gt;'Obs vs Exp by Industry'!$H24,"A",'Obs vs Exp by Industry'!$C24&gt;'Obs vs Exp by Industry'!$H24,"W",'Obs vs Exp by Industry'!$C24&lt;='Obs vs Exp by Industry'!$H24," ")</f>
        <v xml:space="preserve"> </v>
      </c>
      <c r="M42" s="10" t="str">
        <f>_xlfn.IFS('Obs vs Exp by Industry'!$D25&gt;'Obs vs Exp by Industry'!$H25,"A",'Obs vs Exp by Industry'!$C25&gt;'Obs vs Exp by Industry'!$H25,"W",'Obs vs Exp by Industry'!$C25&lt;='Obs vs Exp by Industry'!$H25," ")</f>
        <v xml:space="preserve"> </v>
      </c>
    </row>
    <row r="43" spans="1:13" ht="15" customHeight="1" x14ac:dyDescent="0.25">
      <c r="A43" s="9" t="s">
        <v>113</v>
      </c>
      <c r="B43" s="3" t="str">
        <f>_xlfn.IFS('Obs vs Exp by Industry'!$D26&gt;'Obs vs Exp by Industry'!$H26,"A",'Obs vs Exp by Industry'!$C26&gt;'Obs vs Exp by Industry'!$H26,"W",'Obs vs Exp by Industry'!$C26&lt;='Obs vs Exp by Industry'!$H26," ")</f>
        <v xml:space="preserve"> </v>
      </c>
      <c r="C43" s="3" t="str">
        <f>_xlfn.IFS('[1]NOV_Obs vs Exp by Industry'!$D27&gt;'[1]NOV_Obs vs Exp by Industry'!$H27,"A",'[1]NOV_Obs vs Exp by Industry'!$C27&gt;'[1]NOV_Obs vs Exp by Industry'!$H27,"W",'[1]NOV_Obs vs Exp by Industry'!$C27&lt;='[1]NOV_Obs vs Exp by Industry'!$H27," ")</f>
        <v xml:space="preserve"> </v>
      </c>
      <c r="D43" s="3" t="str">
        <f>_xlfn.IFS('[2]DEC_Obs vs Exp by Industry'!$D28&gt;'[2]DEC_Obs vs Exp by Industry'!$H28,"A",'[2]DEC_Obs vs Exp by Industry'!$C28&gt;'[2]DEC_Obs vs Exp by Industry'!$H28,"W",'[2]DEC_Obs vs Exp by Industry'!$C28&lt;='[2]DEC_Obs vs Exp by Industry'!$H28," ")</f>
        <v xml:space="preserve"> </v>
      </c>
      <c r="E43" s="3" t="str">
        <f>_xlfn.IFS('[3]JAN_Obs vs Exp by Industry'!$D29&gt;'[3]JAN_Obs vs Exp by Industry'!$H29,"A",'[3]JAN_Obs vs Exp by Industry'!$C29&gt;'[3]JAN_Obs vs Exp by Industry'!$H29,"W",'[3]JAN_Obs vs Exp by Industry'!$C29&lt;='[3]JAN_Obs vs Exp by Industry'!$H29," ")</f>
        <v xml:space="preserve"> </v>
      </c>
      <c r="F43" s="3" t="str">
        <f>_xlfn.IFS('[4]FEB_Obs vs Exp by Industry'!$D30&gt;'[4]FEB_Obs vs Exp by Industry'!$H30,"A",'[4]FEB_Obs vs Exp by Industry'!$C30&gt;'[4]FEB_Obs vs Exp by Industry'!$H30,"W",'[4]FEB_Obs vs Exp by Industry'!$C30&lt;='[4]FEB_Obs vs Exp by Industry'!$H30," ")</f>
        <v>W</v>
      </c>
      <c r="G43" s="3" t="str">
        <f>_xlfn.IFS('Obs vs Exp by Industry'!$D31&gt;'Obs vs Exp by Industry'!$H31,"A",'Obs vs Exp by Industry'!$C31&gt;'Obs vs Exp by Industry'!$H31,"W",'Obs vs Exp by Industry'!$C31&lt;='Obs vs Exp by Industry'!$H31," ")</f>
        <v xml:space="preserve"> </v>
      </c>
      <c r="H43" s="3" t="str">
        <f>_xlfn.IFS('Obs vs Exp by Industry'!$D32&gt;'Obs vs Exp by Industry'!$H32,"A",'Obs vs Exp by Industry'!$C32&gt;'Obs vs Exp by Industry'!$H32,"W",'Obs vs Exp by Industry'!$C32&lt;='Obs vs Exp by Industry'!$H32," ")</f>
        <v xml:space="preserve"> </v>
      </c>
      <c r="I43" s="3" t="str">
        <f>_xlfn.IFS('Obs vs Exp by Industry'!$D33&gt;'Obs vs Exp by Industry'!$H33,"A",'Obs vs Exp by Industry'!$C33&gt;'Obs vs Exp by Industry'!$H33,"W",'Obs vs Exp by Industry'!$C33&lt;='Obs vs Exp by Industry'!$H33," ")</f>
        <v xml:space="preserve"> </v>
      </c>
      <c r="J43" s="3" t="str">
        <f>_xlfn.IFS('Obs vs Exp by Industry'!$D34&gt;'Obs vs Exp by Industry'!$H34,"A",'Obs vs Exp by Industry'!$C34&gt;'Obs vs Exp by Industry'!$H34,"W",'Obs vs Exp by Industry'!$C34&lt;='Obs vs Exp by Industry'!$H34," ")</f>
        <v xml:space="preserve"> </v>
      </c>
      <c r="K43" s="3" t="str">
        <f>_xlfn.IFS('Obs vs Exp by Industry'!$D35&gt;'Obs vs Exp by Industry'!$H35,"A",'Obs vs Exp by Industry'!$C35&gt;'Obs vs Exp by Industry'!$H35,"W",'Obs vs Exp by Industry'!$C35&lt;='Obs vs Exp by Industry'!$H35," ")</f>
        <v xml:space="preserve"> </v>
      </c>
      <c r="L43" s="3" t="str">
        <f>_xlfn.IFS('Obs vs Exp by Industry'!$D36&gt;'Obs vs Exp by Industry'!$H36,"A",'Obs vs Exp by Industry'!$C36&gt;'Obs vs Exp by Industry'!$H36,"W",'Obs vs Exp by Industry'!$C36&lt;='Obs vs Exp by Industry'!$H36," ")</f>
        <v xml:space="preserve"> </v>
      </c>
      <c r="M43" s="10" t="str">
        <f>_xlfn.IFS('Obs vs Exp by Industry'!$D37&gt;'Obs vs Exp by Industry'!$H37,"A",'Obs vs Exp by Industry'!$C37&gt;'Obs vs Exp by Industry'!$H37,"W",'Obs vs Exp by Industry'!$C37&lt;='Obs vs Exp by Industry'!$H37," ")</f>
        <v xml:space="preserve"> </v>
      </c>
    </row>
    <row r="44" spans="1:13" ht="15" customHeight="1" x14ac:dyDescent="0.25">
      <c r="A44" s="9" t="s">
        <v>114</v>
      </c>
      <c r="B44" s="3" t="str">
        <f>_xlfn.IFS('Obs vs Exp by Industry'!$D38&gt;'Obs vs Exp by Industry'!$H38,"A",'Obs vs Exp by Industry'!$C38&gt;'Obs vs Exp by Industry'!$H38,"W",'Obs vs Exp by Industry'!$C38&lt;='Obs vs Exp by Industry'!$H38," ")</f>
        <v xml:space="preserve"> </v>
      </c>
      <c r="C44" s="3" t="str">
        <f>_xlfn.IFS('[1]NOV_Obs vs Exp by Industry'!$D39&gt;'[1]NOV_Obs vs Exp by Industry'!$H39,"A",'[1]NOV_Obs vs Exp by Industry'!$C39&gt;'[1]NOV_Obs vs Exp by Industry'!$H39,"W",'[1]NOV_Obs vs Exp by Industry'!$C39&lt;='[1]NOV_Obs vs Exp by Industry'!$H39," ")</f>
        <v xml:space="preserve"> </v>
      </c>
      <c r="D44" s="3" t="str">
        <f>_xlfn.IFS('[2]DEC_Obs vs Exp by Industry'!$D40&gt;'[2]DEC_Obs vs Exp by Industry'!$H40,"A",'[2]DEC_Obs vs Exp by Industry'!$C40&gt;'[2]DEC_Obs vs Exp by Industry'!$H40,"W",'[2]DEC_Obs vs Exp by Industry'!$C40&lt;='[2]DEC_Obs vs Exp by Industry'!$H40," ")</f>
        <v xml:space="preserve"> </v>
      </c>
      <c r="E44" s="3" t="str">
        <f>_xlfn.IFS('[3]JAN_Obs vs Exp by Industry'!$D41&gt;'[3]JAN_Obs vs Exp by Industry'!$H41,"A",'[3]JAN_Obs vs Exp by Industry'!$C41&gt;'[3]JAN_Obs vs Exp by Industry'!$H41,"W",'[3]JAN_Obs vs Exp by Industry'!$C41&lt;='[3]JAN_Obs vs Exp by Industry'!$H41," ")</f>
        <v xml:space="preserve"> </v>
      </c>
      <c r="F44" s="3" t="str">
        <f>_xlfn.IFS('[4]FEB_Obs vs Exp by Industry'!$D42&gt;'[4]FEB_Obs vs Exp by Industry'!$H42,"A",'[4]FEB_Obs vs Exp by Industry'!$C42&gt;'[4]FEB_Obs vs Exp by Industry'!$H42,"W",'[4]FEB_Obs vs Exp by Industry'!$C42&lt;='[4]FEB_Obs vs Exp by Industry'!$H42," ")</f>
        <v>W</v>
      </c>
      <c r="G44" s="3" t="str">
        <f>_xlfn.IFS('Obs vs Exp by Industry'!$D43&gt;'Obs vs Exp by Industry'!$H43,"A",'Obs vs Exp by Industry'!$C43&gt;'Obs vs Exp by Industry'!$H43,"W",'Obs vs Exp by Industry'!$C43&lt;='Obs vs Exp by Industry'!$H43," ")</f>
        <v xml:space="preserve"> </v>
      </c>
      <c r="H44" s="3" t="str">
        <f>_xlfn.IFS('Obs vs Exp by Industry'!$D44&gt;'Obs vs Exp by Industry'!$H44,"A",'Obs vs Exp by Industry'!$C44&gt;'Obs vs Exp by Industry'!$H44,"W",'Obs vs Exp by Industry'!$C44&lt;='Obs vs Exp by Industry'!$H44," ")</f>
        <v xml:space="preserve"> </v>
      </c>
      <c r="I44" s="3" t="str">
        <f>_xlfn.IFS('Obs vs Exp by Industry'!$D45&gt;'Obs vs Exp by Industry'!$H45,"A",'Obs vs Exp by Industry'!$C45&gt;'Obs vs Exp by Industry'!$H45,"W",'Obs vs Exp by Industry'!$C45&lt;='Obs vs Exp by Industry'!$H45," ")</f>
        <v xml:space="preserve"> </v>
      </c>
      <c r="J44" s="3" t="str">
        <f>_xlfn.IFS('Obs vs Exp by Industry'!$D46&gt;'Obs vs Exp by Industry'!$H46,"A",'Obs vs Exp by Industry'!$C46&gt;'Obs vs Exp by Industry'!$H46,"W",'Obs vs Exp by Industry'!$C46&lt;='Obs vs Exp by Industry'!$H46," ")</f>
        <v xml:space="preserve"> </v>
      </c>
      <c r="K44" s="3" t="str">
        <f>_xlfn.IFS('Obs vs Exp by Industry'!$D47&gt;'Obs vs Exp by Industry'!$H47,"A",'Obs vs Exp by Industry'!$C47&gt;'Obs vs Exp by Industry'!$H47,"W",'Obs vs Exp by Industry'!$C47&lt;='Obs vs Exp by Industry'!$H47," ")</f>
        <v xml:space="preserve"> </v>
      </c>
      <c r="L44" s="3" t="str">
        <f>_xlfn.IFS('Obs vs Exp by Industry'!$D48&gt;'Obs vs Exp by Industry'!$H48,"A",'Obs vs Exp by Industry'!$C48&gt;'Obs vs Exp by Industry'!$H48,"W",'Obs vs Exp by Industry'!$C48&lt;='Obs vs Exp by Industry'!$H48," ")</f>
        <v xml:space="preserve"> </v>
      </c>
      <c r="M44" s="10" t="str">
        <f>_xlfn.IFS('Obs vs Exp by Industry'!$D49&gt;'Obs vs Exp by Industry'!$H49,"A",'Obs vs Exp by Industry'!$C49&gt;'Obs vs Exp by Industry'!$H49,"W",'Obs vs Exp by Industry'!$C49&lt;='Obs vs Exp by Industry'!$H49," ")</f>
        <v xml:space="preserve"> </v>
      </c>
    </row>
    <row r="45" spans="1:13" ht="15" customHeight="1" x14ac:dyDescent="0.25">
      <c r="A45" s="9" t="s">
        <v>115</v>
      </c>
      <c r="B45" s="3" t="str">
        <f>_xlfn.IFS('Obs vs Exp by Industry'!$D50&gt;'Obs vs Exp by Industry'!$H50,"A",'Obs vs Exp by Industry'!$C50&gt;'Obs vs Exp by Industry'!$H50,"W",'Obs vs Exp by Industry'!$C50&lt;='Obs vs Exp by Industry'!$H50," ")</f>
        <v xml:space="preserve"> </v>
      </c>
      <c r="C45" s="3" t="str">
        <f>_xlfn.IFS('[1]NOV_Obs vs Exp by Industry'!$D51&gt;'[1]NOV_Obs vs Exp by Industry'!$H51,"A",'[1]NOV_Obs vs Exp by Industry'!$C51&gt;'[1]NOV_Obs vs Exp by Industry'!$H51,"W",'[1]NOV_Obs vs Exp by Industry'!$C51&lt;='[1]NOV_Obs vs Exp by Industry'!$H51," ")</f>
        <v>W</v>
      </c>
      <c r="D45" s="3" t="str">
        <f>_xlfn.IFS('[2]DEC_Obs vs Exp by Industry'!$D52&gt;'[2]DEC_Obs vs Exp by Industry'!$H52,"A",'[2]DEC_Obs vs Exp by Industry'!$C52&gt;'[2]DEC_Obs vs Exp by Industry'!$H52,"W",'[2]DEC_Obs vs Exp by Industry'!$C52&lt;='[2]DEC_Obs vs Exp by Industry'!$H52," ")</f>
        <v xml:space="preserve"> </v>
      </c>
      <c r="E45" s="3" t="str">
        <f>_xlfn.IFS('[3]JAN_Obs vs Exp by Industry'!$D53&gt;'[3]JAN_Obs vs Exp by Industry'!$H53,"A",'[3]JAN_Obs vs Exp by Industry'!$C53&gt;'[3]JAN_Obs vs Exp by Industry'!$H53,"W",'[3]JAN_Obs vs Exp by Industry'!$C53&lt;='[3]JAN_Obs vs Exp by Industry'!$H53," ")</f>
        <v xml:space="preserve"> </v>
      </c>
      <c r="F45" s="3" t="str">
        <f>_xlfn.IFS('[4]FEB_Obs vs Exp by Industry'!$D54&gt;'[4]FEB_Obs vs Exp by Industry'!$H54,"A",'[4]FEB_Obs vs Exp by Industry'!$C54&gt;'[4]FEB_Obs vs Exp by Industry'!$H54,"W",'[4]FEB_Obs vs Exp by Industry'!$C54&lt;='[4]FEB_Obs vs Exp by Industry'!$H54," ")</f>
        <v xml:space="preserve"> </v>
      </c>
      <c r="G45" s="3" t="str">
        <f>_xlfn.IFS('Obs vs Exp by Industry'!$D55&gt;'Obs vs Exp by Industry'!$H55,"A",'Obs vs Exp by Industry'!$C55&gt;'Obs vs Exp by Industry'!$H55,"W",'Obs vs Exp by Industry'!$C55&lt;='Obs vs Exp by Industry'!$H55," ")</f>
        <v xml:space="preserve"> </v>
      </c>
      <c r="H45" s="3" t="str">
        <f>_xlfn.IFS('Obs vs Exp by Industry'!$D56&gt;'Obs vs Exp by Industry'!$H56,"A",'Obs vs Exp by Industry'!$C56&gt;'Obs vs Exp by Industry'!$H56,"W",'Obs vs Exp by Industry'!$C56&lt;='Obs vs Exp by Industry'!$H56," ")</f>
        <v xml:space="preserve"> </v>
      </c>
      <c r="I45" s="3" t="str">
        <f>_xlfn.IFS('Obs vs Exp by Industry'!$D57&gt;'Obs vs Exp by Industry'!$H57,"A",'Obs vs Exp by Industry'!$C57&gt;'Obs vs Exp by Industry'!$H57,"W",'Obs vs Exp by Industry'!$C57&lt;='Obs vs Exp by Industry'!$H57," ")</f>
        <v xml:space="preserve"> </v>
      </c>
      <c r="J45" s="3" t="str">
        <f>_xlfn.IFS('Obs vs Exp by Industry'!$D58&gt;'Obs vs Exp by Industry'!$H58,"A",'Obs vs Exp by Industry'!$C58&gt;'Obs vs Exp by Industry'!$H58,"W",'Obs vs Exp by Industry'!$C58&lt;='Obs vs Exp by Industry'!$H58," ")</f>
        <v xml:space="preserve"> </v>
      </c>
      <c r="K45" s="3" t="str">
        <f>_xlfn.IFS('Obs vs Exp by Industry'!$D59&gt;'Obs vs Exp by Industry'!$H59,"A",'Obs vs Exp by Industry'!$C59&gt;'Obs vs Exp by Industry'!$H59,"W",'Obs vs Exp by Industry'!$C59&lt;='Obs vs Exp by Industry'!$H59," ")</f>
        <v xml:space="preserve"> </v>
      </c>
      <c r="L45" s="3" t="str">
        <f>_xlfn.IFS('Obs vs Exp by Industry'!$D60&gt;'Obs vs Exp by Industry'!$H60,"A",'Obs vs Exp by Industry'!$C60&gt;'Obs vs Exp by Industry'!$H60,"W",'Obs vs Exp by Industry'!$C60&lt;='Obs vs Exp by Industry'!$H60," ")</f>
        <v xml:space="preserve"> </v>
      </c>
      <c r="M45" s="10" t="str">
        <f>_xlfn.IFS('Obs vs Exp by Industry'!$D61&gt;'Obs vs Exp by Industry'!$H61,"A",'Obs vs Exp by Industry'!$C61&gt;'Obs vs Exp by Industry'!$H61,"W",'Obs vs Exp by Industry'!$C61&lt;='Obs vs Exp by Industry'!$H61," ")</f>
        <v xml:space="preserve"> </v>
      </c>
    </row>
    <row r="46" spans="1:13" ht="15" customHeight="1" x14ac:dyDescent="0.25">
      <c r="A46" s="9" t="s">
        <v>116</v>
      </c>
      <c r="B46" s="3" t="str">
        <f>_xlfn.IFS('Obs vs Exp by Industry'!$D62&gt;'Obs vs Exp by Industry'!$H62,"A",'Obs vs Exp by Industry'!$C62&gt;'Obs vs Exp by Industry'!$H62,"W",'Obs vs Exp by Industry'!$C62&lt;='Obs vs Exp by Industry'!$H62," ")</f>
        <v>W</v>
      </c>
      <c r="C46" s="3" t="str">
        <f>_xlfn.IFS('[1]NOV_Obs vs Exp by Industry'!$D63&gt;'[1]NOV_Obs vs Exp by Industry'!$H63,"A",'[1]NOV_Obs vs Exp by Industry'!$C63&gt;'[1]NOV_Obs vs Exp by Industry'!$H63,"W",'[1]NOV_Obs vs Exp by Industry'!$C63&lt;='[1]NOV_Obs vs Exp by Industry'!$H63," ")</f>
        <v xml:space="preserve"> </v>
      </c>
      <c r="D46" s="3" t="str">
        <f>_xlfn.IFS('[2]DEC_Obs vs Exp by Industry'!$D64&gt;'[2]DEC_Obs vs Exp by Industry'!$H64,"A",'[2]DEC_Obs vs Exp by Industry'!$C64&gt;'[2]DEC_Obs vs Exp by Industry'!$H64,"W",'[2]DEC_Obs vs Exp by Industry'!$C64&lt;='[2]DEC_Obs vs Exp by Industry'!$H64," ")</f>
        <v xml:space="preserve"> </v>
      </c>
      <c r="E46" s="3" t="str">
        <f>_xlfn.IFS('[3]JAN_Obs vs Exp by Industry'!$D65&gt;'[3]JAN_Obs vs Exp by Industry'!$H65,"A",'[3]JAN_Obs vs Exp by Industry'!$C65&gt;'[3]JAN_Obs vs Exp by Industry'!$H65,"W",'[3]JAN_Obs vs Exp by Industry'!$C65&lt;='[3]JAN_Obs vs Exp by Industry'!$H65," ")</f>
        <v xml:space="preserve"> </v>
      </c>
      <c r="F46" s="3" t="str">
        <f>_xlfn.IFS('[4]FEB_Obs vs Exp by Industry'!$D66&gt;'[4]FEB_Obs vs Exp by Industry'!$H66,"A",'[4]FEB_Obs vs Exp by Industry'!$C66&gt;'[4]FEB_Obs vs Exp by Industry'!$H66,"W",'[4]FEB_Obs vs Exp by Industry'!$C66&lt;='[4]FEB_Obs vs Exp by Industry'!$H66," ")</f>
        <v xml:space="preserve"> </v>
      </c>
      <c r="G46" s="3" t="str">
        <f>_xlfn.IFS('Obs vs Exp by Industry'!$D67&gt;'Obs vs Exp by Industry'!$H67,"A",'Obs vs Exp by Industry'!$C67&gt;'Obs vs Exp by Industry'!$H67,"W",'Obs vs Exp by Industry'!$C67&lt;='Obs vs Exp by Industry'!$H67," ")</f>
        <v xml:space="preserve"> </v>
      </c>
      <c r="H46" s="3" t="str">
        <f>_xlfn.IFS('Obs vs Exp by Industry'!$D68&gt;'Obs vs Exp by Industry'!$H68,"A",'Obs vs Exp by Industry'!$C68&gt;'Obs vs Exp by Industry'!$H68,"W",'Obs vs Exp by Industry'!$C68&lt;='Obs vs Exp by Industry'!$H68," ")</f>
        <v xml:space="preserve"> </v>
      </c>
      <c r="I46" s="3" t="str">
        <f>_xlfn.IFS('Obs vs Exp by Industry'!$D69&gt;'Obs vs Exp by Industry'!$H69,"A",'Obs vs Exp by Industry'!$C69&gt;'Obs vs Exp by Industry'!$H69,"W",'Obs vs Exp by Industry'!$C69&lt;='Obs vs Exp by Industry'!$H69," ")</f>
        <v xml:space="preserve"> </v>
      </c>
      <c r="J46" s="3" t="str">
        <f>_xlfn.IFS('Obs vs Exp by Industry'!$D70&gt;'Obs vs Exp by Industry'!$H70,"A",'Obs vs Exp by Industry'!$C70&gt;'Obs vs Exp by Industry'!$H70,"W",'Obs vs Exp by Industry'!$C70&lt;='Obs vs Exp by Industry'!$H70," ")</f>
        <v xml:space="preserve"> </v>
      </c>
      <c r="K46" s="3" t="str">
        <f>_xlfn.IFS('Obs vs Exp by Industry'!$D71&gt;'Obs vs Exp by Industry'!$H71,"A",'Obs vs Exp by Industry'!$C71&gt;'Obs vs Exp by Industry'!$H71,"W",'Obs vs Exp by Industry'!$C71&lt;='Obs vs Exp by Industry'!$H71," ")</f>
        <v xml:space="preserve"> </v>
      </c>
      <c r="L46" s="3" t="str">
        <f>_xlfn.IFS('Obs vs Exp by Industry'!$D72&gt;'Obs vs Exp by Industry'!$H72,"A",'Obs vs Exp by Industry'!$C72&gt;'Obs vs Exp by Industry'!$H72,"W",'Obs vs Exp by Industry'!$C72&lt;='Obs vs Exp by Industry'!$H72," ")</f>
        <v xml:space="preserve"> </v>
      </c>
      <c r="M46" s="10" t="str">
        <f>_xlfn.IFS('Obs vs Exp by Industry'!$D73&gt;'Obs vs Exp by Industry'!$H73,"A",'Obs vs Exp by Industry'!$C73&gt;'Obs vs Exp by Industry'!$H73,"W",'Obs vs Exp by Industry'!$C73&lt;='Obs vs Exp by Industry'!$H73," ")</f>
        <v xml:space="preserve"> </v>
      </c>
    </row>
    <row r="47" spans="1:13" ht="15" customHeight="1" x14ac:dyDescent="0.25">
      <c r="A47" s="9" t="s">
        <v>117</v>
      </c>
      <c r="B47" s="3" t="str">
        <f>_xlfn.IFS('Obs vs Exp by Industry'!$D74&gt;'Obs vs Exp by Industry'!$H74,"A",'Obs vs Exp by Industry'!$C74&gt;'Obs vs Exp by Industry'!$H74,"W",'Obs vs Exp by Industry'!$C74&lt;='Obs vs Exp by Industry'!$H74," ")</f>
        <v>W</v>
      </c>
      <c r="C47" s="3" t="str">
        <f>_xlfn.IFS('[1]NOV_Obs vs Exp by Industry'!$D75&gt;'[1]NOV_Obs vs Exp by Industry'!$H75,"A",'[1]NOV_Obs vs Exp by Industry'!$C75&gt;'[1]NOV_Obs vs Exp by Industry'!$H75,"W",'[1]NOV_Obs vs Exp by Industry'!$C75&lt;='[1]NOV_Obs vs Exp by Industry'!$H75," ")</f>
        <v>W</v>
      </c>
      <c r="D47" s="3" t="str">
        <f>_xlfn.IFS('[2]DEC_Obs vs Exp by Industry'!$D76&gt;'[2]DEC_Obs vs Exp by Industry'!$H76,"A",'[2]DEC_Obs vs Exp by Industry'!$C76&gt;'[2]DEC_Obs vs Exp by Industry'!$H76,"W",'[2]DEC_Obs vs Exp by Industry'!$C76&lt;='[2]DEC_Obs vs Exp by Industry'!$H76," ")</f>
        <v xml:space="preserve"> </v>
      </c>
      <c r="E47" s="3" t="str">
        <f>_xlfn.IFS('[3]JAN_Obs vs Exp by Industry'!$D77&gt;'[3]JAN_Obs vs Exp by Industry'!$H77,"A",'[3]JAN_Obs vs Exp by Industry'!$C77&gt;'[3]JAN_Obs vs Exp by Industry'!$H77,"W",'[3]JAN_Obs vs Exp by Industry'!$C77&lt;='[3]JAN_Obs vs Exp by Industry'!$H77," ")</f>
        <v xml:space="preserve"> </v>
      </c>
      <c r="F47" s="3" t="str">
        <f>_xlfn.IFS('[4]FEB_Obs vs Exp by Industry'!$D78&gt;'[4]FEB_Obs vs Exp by Industry'!$H78,"A",'[4]FEB_Obs vs Exp by Industry'!$C78&gt;'[4]FEB_Obs vs Exp by Industry'!$H78,"W",'[4]FEB_Obs vs Exp by Industry'!$C78&lt;='[4]FEB_Obs vs Exp by Industry'!$H78," ")</f>
        <v>W</v>
      </c>
      <c r="G47" s="3" t="str">
        <f>_xlfn.IFS('Obs vs Exp by Industry'!$D79&gt;'Obs vs Exp by Industry'!$H79,"A",'Obs vs Exp by Industry'!$C79&gt;'Obs vs Exp by Industry'!$H79,"W",'Obs vs Exp by Industry'!$C79&lt;='Obs vs Exp by Industry'!$H79," ")</f>
        <v xml:space="preserve"> </v>
      </c>
      <c r="H47" s="3" t="str">
        <f>_xlfn.IFS('Obs vs Exp by Industry'!$D80&gt;'Obs vs Exp by Industry'!$H80,"A",'Obs vs Exp by Industry'!$C80&gt;'Obs vs Exp by Industry'!$H80,"W",'Obs vs Exp by Industry'!$C80&lt;='Obs vs Exp by Industry'!$H80," ")</f>
        <v xml:space="preserve"> </v>
      </c>
      <c r="I47" s="3" t="str">
        <f>_xlfn.IFS('Obs vs Exp by Industry'!$D81&gt;'Obs vs Exp by Industry'!$H81,"A",'Obs vs Exp by Industry'!$C81&gt;'Obs vs Exp by Industry'!$H81,"W",'Obs vs Exp by Industry'!$C81&lt;='Obs vs Exp by Industry'!$H81," ")</f>
        <v xml:space="preserve"> </v>
      </c>
      <c r="J47" s="3" t="str">
        <f>_xlfn.IFS('Obs vs Exp by Industry'!$D82&gt;'Obs vs Exp by Industry'!$H82,"A",'Obs vs Exp by Industry'!$C82&gt;'Obs vs Exp by Industry'!$H82,"W",'Obs vs Exp by Industry'!$C82&lt;='Obs vs Exp by Industry'!$H82," ")</f>
        <v xml:space="preserve"> </v>
      </c>
      <c r="K47" s="3" t="str">
        <f>_xlfn.IFS('Obs vs Exp by Industry'!$D83&gt;'Obs vs Exp by Industry'!$H83,"A",'Obs vs Exp by Industry'!$C83&gt;'Obs vs Exp by Industry'!$H83,"W",'Obs vs Exp by Industry'!$C83&lt;='Obs vs Exp by Industry'!$H83," ")</f>
        <v xml:space="preserve"> </v>
      </c>
      <c r="L47" s="3" t="str">
        <f>_xlfn.IFS('Obs vs Exp by Industry'!$D84&gt;'Obs vs Exp by Industry'!$H84,"A",'Obs vs Exp by Industry'!$C84&gt;'Obs vs Exp by Industry'!$H84,"W",'Obs vs Exp by Industry'!$C84&lt;='Obs vs Exp by Industry'!$H84," ")</f>
        <v xml:space="preserve"> </v>
      </c>
      <c r="M47" s="10" t="str">
        <f>_xlfn.IFS('Obs vs Exp by Industry'!$D85&gt;'Obs vs Exp by Industry'!$H85,"A",'Obs vs Exp by Industry'!$C85&gt;'Obs vs Exp by Industry'!$H85,"W",'Obs vs Exp by Industry'!$C85&lt;='Obs vs Exp by Industry'!$H85," ")</f>
        <v xml:space="preserve"> </v>
      </c>
    </row>
    <row r="48" spans="1:13" ht="15" customHeight="1" x14ac:dyDescent="0.25">
      <c r="A48" s="9" t="s">
        <v>118</v>
      </c>
      <c r="B48" s="3" t="str">
        <f>_xlfn.IFS('Obs vs Exp by Industry'!$D86&gt;'Obs vs Exp by Industry'!$H86,"A",'Obs vs Exp by Industry'!$C86&gt;'Obs vs Exp by Industry'!$H86,"W",'Obs vs Exp by Industry'!$C86&lt;='Obs vs Exp by Industry'!$H86," ")</f>
        <v xml:space="preserve"> </v>
      </c>
      <c r="C48" s="3" t="str">
        <f>_xlfn.IFS('[1]NOV_Obs vs Exp by Industry'!$D87&gt;'[1]NOV_Obs vs Exp by Industry'!$H87,"A",'[1]NOV_Obs vs Exp by Industry'!$C87&gt;'[1]NOV_Obs vs Exp by Industry'!$H87,"W",'[1]NOV_Obs vs Exp by Industry'!$C87&lt;='[1]NOV_Obs vs Exp by Industry'!$H87," ")</f>
        <v>W</v>
      </c>
      <c r="D48" s="3" t="str">
        <f>_xlfn.IFS('[2]DEC_Obs vs Exp by Industry'!$D88&gt;'[2]DEC_Obs vs Exp by Industry'!$H88,"A",'[2]DEC_Obs vs Exp by Industry'!$C88&gt;'[2]DEC_Obs vs Exp by Industry'!$H88,"W",'[2]DEC_Obs vs Exp by Industry'!$C88&lt;='[2]DEC_Obs vs Exp by Industry'!$H88," ")</f>
        <v xml:space="preserve"> </v>
      </c>
      <c r="E48" s="3" t="str">
        <f>_xlfn.IFS('[3]JAN_Obs vs Exp by Industry'!$D89&gt;'[3]JAN_Obs vs Exp by Industry'!$H89,"A",'[3]JAN_Obs vs Exp by Industry'!$C89&gt;'[3]JAN_Obs vs Exp by Industry'!$H89,"W",'[3]JAN_Obs vs Exp by Industry'!$C89&lt;='[3]JAN_Obs vs Exp by Industry'!$H89," ")</f>
        <v xml:space="preserve"> </v>
      </c>
      <c r="F48" s="3" t="str">
        <f>_xlfn.IFS('[4]FEB_Obs vs Exp by Industry'!$D90&gt;'[4]FEB_Obs vs Exp by Industry'!$H90,"A",'[4]FEB_Obs vs Exp by Industry'!$C90&gt;'[4]FEB_Obs vs Exp by Industry'!$H90,"W",'[4]FEB_Obs vs Exp by Industry'!$C90&lt;='[4]FEB_Obs vs Exp by Industry'!$H90," ")</f>
        <v>W</v>
      </c>
      <c r="G48" s="3" t="str">
        <f>_xlfn.IFS('Obs vs Exp by Industry'!$D91&gt;'Obs vs Exp by Industry'!$H91,"A",'Obs vs Exp by Industry'!$C91&gt;'Obs vs Exp by Industry'!$H91,"W",'Obs vs Exp by Industry'!$C91&lt;='Obs vs Exp by Industry'!$H91," ")</f>
        <v xml:space="preserve"> </v>
      </c>
      <c r="H48" s="3" t="str">
        <f>_xlfn.IFS('Obs vs Exp by Industry'!$D92&gt;'Obs vs Exp by Industry'!$H92,"A",'Obs vs Exp by Industry'!$C92&gt;'Obs vs Exp by Industry'!$H92,"W",'Obs vs Exp by Industry'!$C92&lt;='Obs vs Exp by Industry'!$H92," ")</f>
        <v xml:space="preserve"> </v>
      </c>
      <c r="I48" s="3" t="str">
        <f>_xlfn.IFS('Obs vs Exp by Industry'!$D93&gt;'Obs vs Exp by Industry'!$H93,"A",'Obs vs Exp by Industry'!$C93&gt;'Obs vs Exp by Industry'!$H93,"W",'Obs vs Exp by Industry'!$C93&lt;='Obs vs Exp by Industry'!$H93," ")</f>
        <v xml:space="preserve"> </v>
      </c>
      <c r="J48" s="3" t="str">
        <f>_xlfn.IFS('Obs vs Exp by Industry'!$D94&gt;'Obs vs Exp by Industry'!$H94,"A",'Obs vs Exp by Industry'!$C94&gt;'Obs vs Exp by Industry'!$H94,"W",'Obs vs Exp by Industry'!$C94&lt;='Obs vs Exp by Industry'!$H94," ")</f>
        <v xml:space="preserve"> </v>
      </c>
      <c r="K48" s="3" t="str">
        <f>_xlfn.IFS('Obs vs Exp by Industry'!$D95&gt;'Obs vs Exp by Industry'!$H95,"A",'Obs vs Exp by Industry'!$C95&gt;'Obs vs Exp by Industry'!$H95,"W",'Obs vs Exp by Industry'!$C95&lt;='Obs vs Exp by Industry'!$H95," ")</f>
        <v xml:space="preserve"> </v>
      </c>
      <c r="L48" s="3" t="str">
        <f>_xlfn.IFS('Obs vs Exp by Industry'!$D96&gt;'Obs vs Exp by Industry'!$H96,"A",'Obs vs Exp by Industry'!$C96&gt;'Obs vs Exp by Industry'!$H96,"W",'Obs vs Exp by Industry'!$C96&lt;='Obs vs Exp by Industry'!$H96," ")</f>
        <v xml:space="preserve"> </v>
      </c>
      <c r="M48" s="10" t="str">
        <f>_xlfn.IFS('Obs vs Exp by Industry'!$D97&gt;'Obs vs Exp by Industry'!$H97,"A",'Obs vs Exp by Industry'!$C97&gt;'Obs vs Exp by Industry'!$H97,"W",'Obs vs Exp by Industry'!$C97&lt;='Obs vs Exp by Industry'!$H97," ")</f>
        <v xml:space="preserve"> </v>
      </c>
    </row>
    <row r="49" spans="1:13" ht="15" customHeight="1" x14ac:dyDescent="0.25">
      <c r="A49" s="9" t="s">
        <v>119</v>
      </c>
      <c r="B49" s="3" t="str">
        <f>_xlfn.IFS('Obs vs Exp by Industry'!$D98&gt;'Obs vs Exp by Industry'!$H98,"A",'Obs vs Exp by Industry'!$C98&gt;'Obs vs Exp by Industry'!$H98,"W",'Obs vs Exp by Industry'!$C98&lt;='Obs vs Exp by Industry'!$H98," ")</f>
        <v>W</v>
      </c>
      <c r="C49" s="3" t="str">
        <f>_xlfn.IFS('[1]NOV_Obs vs Exp by Industry'!$D99&gt;'[1]NOV_Obs vs Exp by Industry'!$H99,"A",'[1]NOV_Obs vs Exp by Industry'!$C99&gt;'[1]NOV_Obs vs Exp by Industry'!$H99,"W",'[1]NOV_Obs vs Exp by Industry'!$C99&lt;='[1]NOV_Obs vs Exp by Industry'!$H99," ")</f>
        <v xml:space="preserve"> </v>
      </c>
      <c r="D49" s="3" t="str">
        <f>_xlfn.IFS('[2]DEC_Obs vs Exp by Industry'!$D100&gt;'[2]DEC_Obs vs Exp by Industry'!$H100,"A",'[2]DEC_Obs vs Exp by Industry'!$C100&gt;'[2]DEC_Obs vs Exp by Industry'!$H100,"W",'[2]DEC_Obs vs Exp by Industry'!$C100&lt;='[2]DEC_Obs vs Exp by Industry'!$H100," ")</f>
        <v xml:space="preserve"> </v>
      </c>
      <c r="E49" s="3" t="str">
        <f>_xlfn.IFS('[3]JAN_Obs vs Exp by Industry'!$D101&gt;'[3]JAN_Obs vs Exp by Industry'!$H101,"A",'[3]JAN_Obs vs Exp by Industry'!$C101&gt;'[3]JAN_Obs vs Exp by Industry'!$H101,"W",'[3]JAN_Obs vs Exp by Industry'!$C101&lt;='[3]JAN_Obs vs Exp by Industry'!$H101," ")</f>
        <v xml:space="preserve"> </v>
      </c>
      <c r="F49" s="3" t="str">
        <f>_xlfn.IFS('[4]FEB_Obs vs Exp by Industry'!$D102&gt;'[4]FEB_Obs vs Exp by Industry'!$H102,"A",'[4]FEB_Obs vs Exp by Industry'!$C102&gt;'[4]FEB_Obs vs Exp by Industry'!$H102,"W",'[4]FEB_Obs vs Exp by Industry'!$C102&lt;='[4]FEB_Obs vs Exp by Industry'!$H102," ")</f>
        <v>A</v>
      </c>
      <c r="G49" s="3" t="str">
        <f>_xlfn.IFS('Obs vs Exp by Industry'!$D103&gt;'Obs vs Exp by Industry'!$H103,"A",'Obs vs Exp by Industry'!$C103&gt;'Obs vs Exp by Industry'!$H103,"W",'Obs vs Exp by Industry'!$C103&lt;='Obs vs Exp by Industry'!$H103," ")</f>
        <v xml:space="preserve"> </v>
      </c>
      <c r="H49" s="3" t="str">
        <f>_xlfn.IFS('Obs vs Exp by Industry'!$D104&gt;'Obs vs Exp by Industry'!$H104,"A",'Obs vs Exp by Industry'!$C104&gt;'Obs vs Exp by Industry'!$H104,"W",'Obs vs Exp by Industry'!$C104&lt;='Obs vs Exp by Industry'!$H104," ")</f>
        <v xml:space="preserve"> </v>
      </c>
      <c r="I49" s="3" t="str">
        <f>_xlfn.IFS('Obs vs Exp by Industry'!$D105&gt;'Obs vs Exp by Industry'!$H105,"A",'Obs vs Exp by Industry'!$C105&gt;'Obs vs Exp by Industry'!$H105,"W",'Obs vs Exp by Industry'!$C105&lt;='Obs vs Exp by Industry'!$H105," ")</f>
        <v xml:space="preserve"> </v>
      </c>
      <c r="J49" s="3" t="str">
        <f>_xlfn.IFS('Obs vs Exp by Industry'!$D106&gt;'Obs vs Exp by Industry'!$H106,"A",'Obs vs Exp by Industry'!$C106&gt;'Obs vs Exp by Industry'!$H106,"W",'Obs vs Exp by Industry'!$C106&lt;='Obs vs Exp by Industry'!$H106," ")</f>
        <v xml:space="preserve"> </v>
      </c>
      <c r="K49" s="3" t="str">
        <f>_xlfn.IFS('Obs vs Exp by Industry'!$D107&gt;'Obs vs Exp by Industry'!$H107,"A",'Obs vs Exp by Industry'!$C107&gt;'Obs vs Exp by Industry'!$H107,"W",'Obs vs Exp by Industry'!$C107&lt;='Obs vs Exp by Industry'!$H107," ")</f>
        <v xml:space="preserve"> </v>
      </c>
      <c r="L49" s="3" t="str">
        <f>_xlfn.IFS('Obs vs Exp by Industry'!$D108&gt;'Obs vs Exp by Industry'!$H108,"A",'Obs vs Exp by Industry'!$C108&gt;'Obs vs Exp by Industry'!$H108,"W",'Obs vs Exp by Industry'!$C108&lt;='Obs vs Exp by Industry'!$H108," ")</f>
        <v xml:space="preserve"> </v>
      </c>
      <c r="M49" s="10" t="str">
        <f>_xlfn.IFS('Obs vs Exp by Industry'!$D109&gt;'Obs vs Exp by Industry'!$H109,"A",'Obs vs Exp by Industry'!$C109&gt;'Obs vs Exp by Industry'!$H109,"W",'Obs vs Exp by Industry'!$C109&lt;='Obs vs Exp by Industry'!$H109," ")</f>
        <v xml:space="preserve"> </v>
      </c>
    </row>
    <row r="50" spans="1:13" ht="15" customHeight="1" x14ac:dyDescent="0.25">
      <c r="A50" s="9" t="s">
        <v>120</v>
      </c>
      <c r="B50" s="3" t="str">
        <f>_xlfn.IFS('Obs vs Exp by Industry'!$D110&gt;'Obs vs Exp by Industry'!$H110,"A",'Obs vs Exp by Industry'!$C110&gt;'Obs vs Exp by Industry'!$H110,"W",'Obs vs Exp by Industry'!$C110&lt;='Obs vs Exp by Industry'!$H110," ")</f>
        <v>W</v>
      </c>
      <c r="C50" s="3" t="str">
        <f>_xlfn.IFS('[1]NOV_Obs vs Exp by Industry'!$D111&gt;'[1]NOV_Obs vs Exp by Industry'!$H111,"A",'[1]NOV_Obs vs Exp by Industry'!$C111&gt;'[1]NOV_Obs vs Exp by Industry'!$H111,"W",'[1]NOV_Obs vs Exp by Industry'!$C111&lt;='[1]NOV_Obs vs Exp by Industry'!$H111," ")</f>
        <v xml:space="preserve"> </v>
      </c>
      <c r="D50" s="3" t="str">
        <f>_xlfn.IFS('[2]DEC_Obs vs Exp by Industry'!$D112&gt;'[2]DEC_Obs vs Exp by Industry'!$H112,"A",'[2]DEC_Obs vs Exp by Industry'!$C112&gt;'[2]DEC_Obs vs Exp by Industry'!$H112,"W",'[2]DEC_Obs vs Exp by Industry'!$C112&lt;='[2]DEC_Obs vs Exp by Industry'!$H112," ")</f>
        <v xml:space="preserve"> </v>
      </c>
      <c r="E50" s="3" t="str">
        <f>_xlfn.IFS('[3]JAN_Obs vs Exp by Industry'!$D113&gt;'[3]JAN_Obs vs Exp by Industry'!$H113,"A",'[3]JAN_Obs vs Exp by Industry'!$C113&gt;'[3]JAN_Obs vs Exp by Industry'!$H113,"W",'[3]JAN_Obs vs Exp by Industry'!$C113&lt;='[3]JAN_Obs vs Exp by Industry'!$H113," ")</f>
        <v>W</v>
      </c>
      <c r="F50" s="3" t="str">
        <f>_xlfn.IFS('[4]FEB_Obs vs Exp by Industry'!$D114&gt;'[4]FEB_Obs vs Exp by Industry'!$H114,"A",'[4]FEB_Obs vs Exp by Industry'!$C114&gt;'[4]FEB_Obs vs Exp by Industry'!$H114,"W",'[4]FEB_Obs vs Exp by Industry'!$C114&lt;='[4]FEB_Obs vs Exp by Industry'!$H114," ")</f>
        <v>W</v>
      </c>
      <c r="G50" s="3" t="str">
        <f>_xlfn.IFS('Obs vs Exp by Industry'!$D115&gt;'Obs vs Exp by Industry'!$H115,"A",'Obs vs Exp by Industry'!$C115&gt;'Obs vs Exp by Industry'!$H115,"W",'Obs vs Exp by Industry'!$C115&lt;='Obs vs Exp by Industry'!$H115," ")</f>
        <v xml:space="preserve"> </v>
      </c>
      <c r="H50" s="3" t="str">
        <f>_xlfn.IFS('Obs vs Exp by Industry'!$D116&gt;'Obs vs Exp by Industry'!$H116,"A",'Obs vs Exp by Industry'!$C116&gt;'Obs vs Exp by Industry'!$H116,"W",'Obs vs Exp by Industry'!$C116&lt;='Obs vs Exp by Industry'!$H116," ")</f>
        <v xml:space="preserve"> </v>
      </c>
      <c r="I50" s="3" t="str">
        <f>_xlfn.IFS('Obs vs Exp by Industry'!$D117&gt;'Obs vs Exp by Industry'!$H117,"A",'Obs vs Exp by Industry'!$C117&gt;'Obs vs Exp by Industry'!$H117,"W",'Obs vs Exp by Industry'!$C117&lt;='Obs vs Exp by Industry'!$H117," ")</f>
        <v xml:space="preserve"> </v>
      </c>
      <c r="J50" s="3" t="str">
        <f>_xlfn.IFS('Obs vs Exp by Industry'!$D118&gt;'Obs vs Exp by Industry'!$H118,"A",'Obs vs Exp by Industry'!$C118&gt;'Obs vs Exp by Industry'!$H118,"W",'Obs vs Exp by Industry'!$C118&lt;='Obs vs Exp by Industry'!$H118," ")</f>
        <v xml:space="preserve"> </v>
      </c>
      <c r="K50" s="3" t="str">
        <f>_xlfn.IFS('Obs vs Exp by Industry'!$D119&gt;'Obs vs Exp by Industry'!$H119,"A",'Obs vs Exp by Industry'!$C119&gt;'Obs vs Exp by Industry'!$H119,"W",'Obs vs Exp by Industry'!$C119&lt;='Obs vs Exp by Industry'!$H119," ")</f>
        <v xml:space="preserve"> </v>
      </c>
      <c r="L50" s="3" t="str">
        <f>_xlfn.IFS('Obs vs Exp by Industry'!$D120&gt;'Obs vs Exp by Industry'!$H120,"A",'Obs vs Exp by Industry'!$C120&gt;'Obs vs Exp by Industry'!$H120,"W",'Obs vs Exp by Industry'!$C120&lt;='Obs vs Exp by Industry'!$H120," ")</f>
        <v xml:space="preserve"> </v>
      </c>
      <c r="M50" s="10" t="str">
        <f>_xlfn.IFS('Obs vs Exp by Industry'!$D121&gt;'Obs vs Exp by Industry'!$H121,"A",'Obs vs Exp by Industry'!$C121&gt;'Obs vs Exp by Industry'!$H121,"W",'Obs vs Exp by Industry'!$C121&lt;='Obs vs Exp by Industry'!$H121," ")</f>
        <v xml:space="preserve"> </v>
      </c>
    </row>
    <row r="51" spans="1:13" ht="15" customHeight="1" x14ac:dyDescent="0.25">
      <c r="A51" s="9" t="s">
        <v>121</v>
      </c>
      <c r="B51" s="3" t="str">
        <f>_xlfn.IFS('Obs vs Exp by Industry'!$D122&gt;'Obs vs Exp by Industry'!$H122,"A",'Obs vs Exp by Industry'!$C122&gt;'Obs vs Exp by Industry'!$H122,"W",'Obs vs Exp by Industry'!$C122&lt;='Obs vs Exp by Industry'!$H122," ")</f>
        <v xml:space="preserve"> </v>
      </c>
      <c r="C51" s="3" t="str">
        <f>_xlfn.IFS('[1]NOV_Obs vs Exp by Industry'!$D123&gt;'[1]NOV_Obs vs Exp by Industry'!$H123,"A",'[1]NOV_Obs vs Exp by Industry'!$C123&gt;'[1]NOV_Obs vs Exp by Industry'!$H123,"W",'[1]NOV_Obs vs Exp by Industry'!$C123&lt;='[1]NOV_Obs vs Exp by Industry'!$H123," ")</f>
        <v xml:space="preserve"> </v>
      </c>
      <c r="D51" s="3" t="str">
        <f>_xlfn.IFS('[2]DEC_Obs vs Exp by Industry'!$D124&gt;'[2]DEC_Obs vs Exp by Industry'!$H124,"A",'[2]DEC_Obs vs Exp by Industry'!$C124&gt;'[2]DEC_Obs vs Exp by Industry'!$H124,"W",'[2]DEC_Obs vs Exp by Industry'!$C124&lt;='[2]DEC_Obs vs Exp by Industry'!$H124," ")</f>
        <v xml:space="preserve"> </v>
      </c>
      <c r="E51" s="3" t="str">
        <f>_xlfn.IFS('[3]JAN_Obs vs Exp by Industry'!$D125&gt;'[3]JAN_Obs vs Exp by Industry'!$H125,"A",'[3]JAN_Obs vs Exp by Industry'!$C125&gt;'[3]JAN_Obs vs Exp by Industry'!$H125,"W",'[3]JAN_Obs vs Exp by Industry'!$C125&lt;='[3]JAN_Obs vs Exp by Industry'!$H125," ")</f>
        <v xml:space="preserve"> </v>
      </c>
      <c r="F51" s="3" t="str">
        <f>_xlfn.IFS('[4]FEB_Obs vs Exp by Industry'!$D126&gt;'[4]FEB_Obs vs Exp by Industry'!$H126,"A",'[4]FEB_Obs vs Exp by Industry'!$C126&gt;'[4]FEB_Obs vs Exp by Industry'!$H126,"W",'[4]FEB_Obs vs Exp by Industry'!$C126&lt;='[4]FEB_Obs vs Exp by Industry'!$H126," ")</f>
        <v>W</v>
      </c>
      <c r="G51" s="3" t="str">
        <f>_xlfn.IFS('Obs vs Exp by Industry'!$D127&gt;'Obs vs Exp by Industry'!$H127,"A",'Obs vs Exp by Industry'!$C127&gt;'Obs vs Exp by Industry'!$H127,"W",'Obs vs Exp by Industry'!$C127&lt;='Obs vs Exp by Industry'!$H127," ")</f>
        <v xml:space="preserve"> </v>
      </c>
      <c r="H51" s="3" t="str">
        <f>_xlfn.IFS('Obs vs Exp by Industry'!$D128&gt;'Obs vs Exp by Industry'!$H128,"A",'Obs vs Exp by Industry'!$C128&gt;'Obs vs Exp by Industry'!$H128,"W",'Obs vs Exp by Industry'!$C128&lt;='Obs vs Exp by Industry'!$H128," ")</f>
        <v xml:space="preserve"> </v>
      </c>
      <c r="I51" s="3" t="str">
        <f>_xlfn.IFS('Obs vs Exp by Industry'!$D129&gt;'Obs vs Exp by Industry'!$H129,"A",'Obs vs Exp by Industry'!$C129&gt;'Obs vs Exp by Industry'!$H129,"W",'Obs vs Exp by Industry'!$C129&lt;='Obs vs Exp by Industry'!$H129," ")</f>
        <v xml:space="preserve"> </v>
      </c>
      <c r="J51" s="3" t="str">
        <f>_xlfn.IFS('Obs vs Exp by Industry'!$D130&gt;'Obs vs Exp by Industry'!$H130,"A",'Obs vs Exp by Industry'!$C130&gt;'Obs vs Exp by Industry'!$H130,"W",'Obs vs Exp by Industry'!$C130&lt;='Obs vs Exp by Industry'!$H130," ")</f>
        <v xml:space="preserve"> </v>
      </c>
      <c r="K51" s="3" t="str">
        <f>_xlfn.IFS('Obs vs Exp by Industry'!$D131&gt;'Obs vs Exp by Industry'!$H131,"A",'Obs vs Exp by Industry'!$C131&gt;'Obs vs Exp by Industry'!$H131,"W",'Obs vs Exp by Industry'!$C131&lt;='Obs vs Exp by Industry'!$H131," ")</f>
        <v xml:space="preserve"> </v>
      </c>
      <c r="L51" s="3" t="str">
        <f>_xlfn.IFS('Obs vs Exp by Industry'!$D132&gt;'Obs vs Exp by Industry'!$H132,"A",'Obs vs Exp by Industry'!$C132&gt;'Obs vs Exp by Industry'!$H132,"W",'Obs vs Exp by Industry'!$C132&lt;='Obs vs Exp by Industry'!$H132," ")</f>
        <v xml:space="preserve"> </v>
      </c>
      <c r="M51" s="10" t="str">
        <f>_xlfn.IFS('Obs vs Exp by Industry'!$D133&gt;'Obs vs Exp by Industry'!$H133,"A",'Obs vs Exp by Industry'!$C133&gt;'Obs vs Exp by Industry'!$H133,"W",'Obs vs Exp by Industry'!$C133&lt;='Obs vs Exp by Industry'!$H133," ")</f>
        <v xml:space="preserve"> </v>
      </c>
    </row>
    <row r="52" spans="1:13" ht="15" customHeight="1" x14ac:dyDescent="0.25">
      <c r="A52" s="9" t="s">
        <v>122</v>
      </c>
      <c r="B52" s="3" t="str">
        <f>_xlfn.IFS('Obs vs Exp by Industry'!$D134&gt;'Obs vs Exp by Industry'!$H134,"A",'Obs vs Exp by Industry'!$C134&gt;'Obs vs Exp by Industry'!$H134,"W",'Obs vs Exp by Industry'!$C134&lt;='Obs vs Exp by Industry'!$H134," ")</f>
        <v xml:space="preserve"> </v>
      </c>
      <c r="C52" s="3" t="str">
        <f>_xlfn.IFS('[1]NOV_Obs vs Exp by Industry'!$D135&gt;'[1]NOV_Obs vs Exp by Industry'!$H135,"A",'[1]NOV_Obs vs Exp by Industry'!$C135&gt;'[1]NOV_Obs vs Exp by Industry'!$H135,"W",'[1]NOV_Obs vs Exp by Industry'!$C135&lt;='[1]NOV_Obs vs Exp by Industry'!$H135," ")</f>
        <v xml:space="preserve"> </v>
      </c>
      <c r="D52" s="3" t="str">
        <f>_xlfn.IFS('[2]DEC_Obs vs Exp by Industry'!$D136&gt;'[2]DEC_Obs vs Exp by Industry'!$H136,"A",'[2]DEC_Obs vs Exp by Industry'!$C136&gt;'[2]DEC_Obs vs Exp by Industry'!$H136,"W",'[2]DEC_Obs vs Exp by Industry'!$C136&lt;='[2]DEC_Obs vs Exp by Industry'!$H136," ")</f>
        <v xml:space="preserve"> </v>
      </c>
      <c r="E52" s="3" t="str">
        <f>_xlfn.IFS('[3]JAN_Obs vs Exp by Industry'!$D137&gt;'[3]JAN_Obs vs Exp by Industry'!$H137,"A",'[3]JAN_Obs vs Exp by Industry'!$C137&gt;'[3]JAN_Obs vs Exp by Industry'!$H137,"W",'[3]JAN_Obs vs Exp by Industry'!$C137&lt;='[3]JAN_Obs vs Exp by Industry'!$H137," ")</f>
        <v xml:space="preserve"> </v>
      </c>
      <c r="F52" s="3" t="str">
        <f>_xlfn.IFS('[4]FEB_Obs vs Exp by Industry'!$D138&gt;'[4]FEB_Obs vs Exp by Industry'!$H138,"A",'[4]FEB_Obs vs Exp by Industry'!$C138&gt;'[4]FEB_Obs vs Exp by Industry'!$H138,"W",'[4]FEB_Obs vs Exp by Industry'!$C138&lt;='[4]FEB_Obs vs Exp by Industry'!$H138," ")</f>
        <v xml:space="preserve"> </v>
      </c>
      <c r="G52" s="3" t="str">
        <f>_xlfn.IFS('Obs vs Exp by Industry'!$D139&gt;'Obs vs Exp by Industry'!$H139,"A",'Obs vs Exp by Industry'!$C139&gt;'Obs vs Exp by Industry'!$H139,"W",'Obs vs Exp by Industry'!$C139&lt;='Obs vs Exp by Industry'!$H139," ")</f>
        <v xml:space="preserve"> </v>
      </c>
      <c r="H52" s="3" t="str">
        <f>_xlfn.IFS('Obs vs Exp by Industry'!$D140&gt;'Obs vs Exp by Industry'!$H140,"A",'Obs vs Exp by Industry'!$C140&gt;'Obs vs Exp by Industry'!$H140,"W",'Obs vs Exp by Industry'!$C140&lt;='Obs vs Exp by Industry'!$H140," ")</f>
        <v xml:space="preserve"> </v>
      </c>
      <c r="I52" s="3" t="str">
        <f>_xlfn.IFS('Obs vs Exp by Industry'!$D141&gt;'Obs vs Exp by Industry'!$H141,"A",'Obs vs Exp by Industry'!$C141&gt;'Obs vs Exp by Industry'!$H141,"W",'Obs vs Exp by Industry'!$C141&lt;='Obs vs Exp by Industry'!$H141," ")</f>
        <v xml:space="preserve"> </v>
      </c>
      <c r="J52" s="3" t="str">
        <f>_xlfn.IFS('Obs vs Exp by Industry'!$D142&gt;'Obs vs Exp by Industry'!$H142,"A",'Obs vs Exp by Industry'!$C142&gt;'Obs vs Exp by Industry'!$H142,"W",'Obs vs Exp by Industry'!$C142&lt;='Obs vs Exp by Industry'!$H142," ")</f>
        <v xml:space="preserve"> </v>
      </c>
      <c r="K52" s="3" t="str">
        <f>_xlfn.IFS('Obs vs Exp by Industry'!$D143&gt;'Obs vs Exp by Industry'!$H143,"A",'Obs vs Exp by Industry'!$C143&gt;'Obs vs Exp by Industry'!$H143,"W",'Obs vs Exp by Industry'!$C143&lt;='Obs vs Exp by Industry'!$H143," ")</f>
        <v xml:space="preserve"> </v>
      </c>
      <c r="L52" s="3" t="str">
        <f>_xlfn.IFS('Obs vs Exp by Industry'!$D144&gt;'Obs vs Exp by Industry'!$H144,"A",'Obs vs Exp by Industry'!$C144&gt;'Obs vs Exp by Industry'!$H144,"W",'Obs vs Exp by Industry'!$C144&lt;='Obs vs Exp by Industry'!$H144," ")</f>
        <v xml:space="preserve"> </v>
      </c>
      <c r="M52" s="10" t="str">
        <f>_xlfn.IFS('Obs vs Exp by Industry'!$D145&gt;'Obs vs Exp by Industry'!$H145,"A",'Obs vs Exp by Industry'!$C145&gt;'Obs vs Exp by Industry'!$H145,"W",'Obs vs Exp by Industry'!$C145&lt;='Obs vs Exp by Industry'!$H145," ")</f>
        <v xml:space="preserve"> </v>
      </c>
    </row>
    <row r="53" spans="1:13" ht="15" customHeight="1" x14ac:dyDescent="0.25">
      <c r="A53" s="12" t="s">
        <v>123</v>
      </c>
      <c r="B53" s="13" t="str">
        <f>_xlfn.IFS('Obs vs Exp by Industry'!$D146&gt;'Obs vs Exp by Industry'!$H146,"A",'Obs vs Exp by Industry'!$C146&gt;'Obs vs Exp by Industry'!$H146,"W",'Obs vs Exp by Industry'!$C146&lt;='Obs vs Exp by Industry'!$H146," ")</f>
        <v>W</v>
      </c>
      <c r="C53" s="3" t="str">
        <f>_xlfn.IFS('[1]NOV_Obs vs Exp by Industry'!$D147&gt;'[1]NOV_Obs vs Exp by Industry'!$H147,"A",'[1]NOV_Obs vs Exp by Industry'!$C147&gt;'[1]NOV_Obs vs Exp by Industry'!$H147,"W",'[1]NOV_Obs vs Exp by Industry'!$C147&lt;='[1]NOV_Obs vs Exp by Industry'!$H147," ")</f>
        <v>W</v>
      </c>
      <c r="D53" s="3" t="str">
        <f>_xlfn.IFS('[2]DEC_Obs vs Exp by Industry'!$D148&gt;'[2]DEC_Obs vs Exp by Industry'!$H148,"A",'[2]DEC_Obs vs Exp by Industry'!$C148&gt;'[2]DEC_Obs vs Exp by Industry'!$H148,"W",'[2]DEC_Obs vs Exp by Industry'!$C148&lt;='[2]DEC_Obs vs Exp by Industry'!$H148," ")</f>
        <v xml:space="preserve"> </v>
      </c>
      <c r="E53" s="3" t="str">
        <f>_xlfn.IFS('[3]JAN_Obs vs Exp by Industry'!$D149&gt;'[3]JAN_Obs vs Exp by Industry'!$H149,"A",'[3]JAN_Obs vs Exp by Industry'!$C149&gt;'[3]JAN_Obs vs Exp by Industry'!$H149,"W",'[3]JAN_Obs vs Exp by Industry'!$C149&lt;='[3]JAN_Obs vs Exp by Industry'!$H149," ")</f>
        <v xml:space="preserve"> </v>
      </c>
      <c r="F53" s="3" t="str">
        <f>_xlfn.IFS('[4]FEB_Obs vs Exp by Industry'!$D150&gt;'[4]FEB_Obs vs Exp by Industry'!$H150,"A",'[4]FEB_Obs vs Exp by Industry'!$C150&gt;'[4]FEB_Obs vs Exp by Industry'!$H150,"W",'[4]FEB_Obs vs Exp by Industry'!$C150&lt;='[4]FEB_Obs vs Exp by Industry'!$H150," ")</f>
        <v>A</v>
      </c>
      <c r="G53" s="13" t="str">
        <f>_xlfn.IFS('Obs vs Exp by Industry'!$D151&gt;'Obs vs Exp by Industry'!$H151,"A",'Obs vs Exp by Industry'!$C151&gt;'Obs vs Exp by Industry'!$H151,"W",'Obs vs Exp by Industry'!$C151&lt;='Obs vs Exp by Industry'!$H151," ")</f>
        <v xml:space="preserve"> </v>
      </c>
      <c r="H53" s="13" t="str">
        <f>_xlfn.IFS('Obs vs Exp by Industry'!$D152&gt;'Obs vs Exp by Industry'!$H152,"A",'Obs vs Exp by Industry'!$C152&gt;'Obs vs Exp by Industry'!$H152,"W",'Obs vs Exp by Industry'!$C152&lt;='Obs vs Exp by Industry'!$H152," ")</f>
        <v xml:space="preserve"> </v>
      </c>
      <c r="I53" s="13" t="str">
        <f>_xlfn.IFS('Obs vs Exp by Industry'!$D153&gt;'Obs vs Exp by Industry'!$H153,"A",'Obs vs Exp by Industry'!$C153&gt;'Obs vs Exp by Industry'!$H153,"W",'Obs vs Exp by Industry'!$C153&lt;='Obs vs Exp by Industry'!$H153," ")</f>
        <v xml:space="preserve"> </v>
      </c>
      <c r="J53" s="13" t="str">
        <f>_xlfn.IFS('Obs vs Exp by Industry'!$D154&gt;'Obs vs Exp by Industry'!$H154,"A",'Obs vs Exp by Industry'!$C154&gt;'Obs vs Exp by Industry'!$H154,"W",'Obs vs Exp by Industry'!$C154&lt;='Obs vs Exp by Industry'!$H154," ")</f>
        <v xml:space="preserve"> </v>
      </c>
      <c r="K53" s="13" t="str">
        <f>_xlfn.IFS('Obs vs Exp by Industry'!$D155&gt;'Obs vs Exp by Industry'!$H155,"A",'Obs vs Exp by Industry'!$C155&gt;'Obs vs Exp by Industry'!$H155,"W",'Obs vs Exp by Industry'!$C155&lt;='Obs vs Exp by Industry'!$H155," ")</f>
        <v xml:space="preserve"> </v>
      </c>
      <c r="L53" s="13" t="str">
        <f>_xlfn.IFS('Obs vs Exp by Industry'!$D156&gt;'Obs vs Exp by Industry'!$H156,"A",'Obs vs Exp by Industry'!$C156&gt;'Obs vs Exp by Industry'!$H156,"W",'Obs vs Exp by Industry'!$C156&lt;='Obs vs Exp by Industry'!$H156," ")</f>
        <v xml:space="preserve"> </v>
      </c>
      <c r="M53" s="14" t="str">
        <f>_xlfn.IFS('Obs vs Exp by Industry'!$D157&gt;'Obs vs Exp by Industry'!$H157,"A",'Obs vs Exp by Industry'!$C157&gt;'Obs vs Exp by Industry'!$H157,"W",'Obs vs Exp by Industry'!$C157&lt;='Obs vs Exp by Industry'!$H157," ")</f>
        <v xml:space="preserve"> </v>
      </c>
    </row>
  </sheetData>
  <mergeCells count="1">
    <mergeCell ref="B1:M1"/>
  </mergeCells>
  <phoneticPr fontId="21" type="noConversion"/>
  <conditionalFormatting sqref="B3">
    <cfRule type="cellIs" dxfId="236" priority="4503" operator="equal">
      <formula>" "</formula>
    </cfRule>
    <cfRule type="cellIs" dxfId="235" priority="4504" operator="equal">
      <formula>"W"</formula>
    </cfRule>
    <cfRule type="cellIs" dxfId="234" priority="4505" operator="equal">
      <formula>"A"</formula>
    </cfRule>
  </conditionalFormatting>
  <conditionalFormatting sqref="B5:B6">
    <cfRule type="cellIs" dxfId="233" priority="4485" operator="equal">
      <formula>" "</formula>
    </cfRule>
    <cfRule type="cellIs" dxfId="232" priority="4486" operator="equal">
      <formula>"W"</formula>
    </cfRule>
    <cfRule type="cellIs" dxfId="231" priority="4487" operator="equal">
      <formula>"A"</formula>
    </cfRule>
  </conditionalFormatting>
  <conditionalFormatting sqref="B8:B11 B13:B17">
    <cfRule type="cellIs" dxfId="230" priority="4465" operator="equal">
      <formula>" "</formula>
    </cfRule>
    <cfRule type="cellIs" dxfId="229" priority="4466" operator="equal">
      <formula>"W"</formula>
    </cfRule>
    <cfRule type="cellIs" dxfId="228" priority="4467" operator="equal">
      <formula>"A"</formula>
    </cfRule>
  </conditionalFormatting>
  <conditionalFormatting sqref="B19:B28">
    <cfRule type="cellIs" dxfId="227" priority="4422" operator="equal">
      <formula>" "</formula>
    </cfRule>
    <cfRule type="cellIs" dxfId="226" priority="4423" operator="equal">
      <formula>"W"</formula>
    </cfRule>
    <cfRule type="cellIs" dxfId="225" priority="4424" operator="equal">
      <formula>"A"</formula>
    </cfRule>
  </conditionalFormatting>
  <conditionalFormatting sqref="B30:B39">
    <cfRule type="cellIs" dxfId="224" priority="4362" operator="equal">
      <formula>" "</formula>
    </cfRule>
    <cfRule type="cellIs" dxfId="223" priority="4363" operator="equal">
      <formula>"W"</formula>
    </cfRule>
    <cfRule type="cellIs" dxfId="222" priority="4364" operator="equal">
      <formula>"A"</formula>
    </cfRule>
  </conditionalFormatting>
  <conditionalFormatting sqref="B41:B53">
    <cfRule type="cellIs" dxfId="221" priority="4297" operator="equal">
      <formula>" "</formula>
    </cfRule>
    <cfRule type="cellIs" dxfId="220" priority="4298" operator="equal">
      <formula>"W"</formula>
    </cfRule>
    <cfRule type="cellIs" dxfId="219" priority="4299" operator="equal">
      <formula>"A"</formula>
    </cfRule>
  </conditionalFormatting>
  <conditionalFormatting sqref="C3">
    <cfRule type="cellIs" dxfId="218" priority="82" operator="equal">
      <formula>" "</formula>
    </cfRule>
    <cfRule type="cellIs" dxfId="217" priority="83" operator="equal">
      <formula>"W"</formula>
    </cfRule>
    <cfRule type="cellIs" dxfId="216" priority="84" operator="equal">
      <formula>"A"</formula>
    </cfRule>
  </conditionalFormatting>
  <conditionalFormatting sqref="C5:C6">
    <cfRule type="cellIs" dxfId="215" priority="79" operator="equal">
      <formula>" "</formula>
    </cfRule>
    <cfRule type="cellIs" dxfId="214" priority="80" operator="equal">
      <formula>"W"</formula>
    </cfRule>
    <cfRule type="cellIs" dxfId="213" priority="81" operator="equal">
      <formula>"A"</formula>
    </cfRule>
  </conditionalFormatting>
  <conditionalFormatting sqref="C8:C11">
    <cfRule type="cellIs" dxfId="212" priority="76" operator="equal">
      <formula>" "</formula>
    </cfRule>
    <cfRule type="cellIs" dxfId="211" priority="77" operator="equal">
      <formula>"W"</formula>
    </cfRule>
    <cfRule type="cellIs" dxfId="210" priority="78" operator="equal">
      <formula>"A"</formula>
    </cfRule>
  </conditionalFormatting>
  <conditionalFormatting sqref="C13:C17">
    <cfRule type="cellIs" dxfId="209" priority="73" operator="equal">
      <formula>" "</formula>
    </cfRule>
    <cfRule type="cellIs" dxfId="208" priority="74" operator="equal">
      <formula>"W"</formula>
    </cfRule>
    <cfRule type="cellIs" dxfId="207" priority="75" operator="equal">
      <formula>"A"</formula>
    </cfRule>
  </conditionalFormatting>
  <conditionalFormatting sqref="C19:C28">
    <cfRule type="cellIs" dxfId="206" priority="70" operator="equal">
      <formula>" "</formula>
    </cfRule>
    <cfRule type="cellIs" dxfId="205" priority="71" operator="equal">
      <formula>"W"</formula>
    </cfRule>
    <cfRule type="cellIs" dxfId="204" priority="72" operator="equal">
      <formula>"A"</formula>
    </cfRule>
  </conditionalFormatting>
  <conditionalFormatting sqref="C30:C39">
    <cfRule type="cellIs" dxfId="203" priority="67" operator="equal">
      <formula>" "</formula>
    </cfRule>
    <cfRule type="cellIs" dxfId="202" priority="68" operator="equal">
      <formula>"W"</formula>
    </cfRule>
    <cfRule type="cellIs" dxfId="201" priority="69" operator="equal">
      <formula>"A"</formula>
    </cfRule>
  </conditionalFormatting>
  <conditionalFormatting sqref="C41:C53">
    <cfRule type="cellIs" dxfId="200" priority="64" operator="equal">
      <formula>" "</formula>
    </cfRule>
    <cfRule type="cellIs" dxfId="199" priority="65" operator="equal">
      <formula>"W"</formula>
    </cfRule>
    <cfRule type="cellIs" dxfId="198" priority="66" operator="equal">
      <formula>"A"</formula>
    </cfRule>
  </conditionalFormatting>
  <conditionalFormatting sqref="D3">
    <cfRule type="cellIs" dxfId="197" priority="61" operator="equal">
      <formula>" "</formula>
    </cfRule>
    <cfRule type="cellIs" dxfId="196" priority="62" operator="equal">
      <formula>"W"</formula>
    </cfRule>
    <cfRule type="cellIs" dxfId="195" priority="63" operator="equal">
      <formula>"A"</formula>
    </cfRule>
  </conditionalFormatting>
  <conditionalFormatting sqref="D5:D6">
    <cfRule type="cellIs" dxfId="194" priority="58" operator="equal">
      <formula>" "</formula>
    </cfRule>
    <cfRule type="cellIs" dxfId="193" priority="59" operator="equal">
      <formula>"W"</formula>
    </cfRule>
    <cfRule type="cellIs" dxfId="192" priority="60" operator="equal">
      <formula>"A"</formula>
    </cfRule>
  </conditionalFormatting>
  <conditionalFormatting sqref="D8:D11">
    <cfRule type="cellIs" dxfId="191" priority="55" operator="equal">
      <formula>" "</formula>
    </cfRule>
    <cfRule type="cellIs" dxfId="190" priority="56" operator="equal">
      <formula>"W"</formula>
    </cfRule>
    <cfRule type="cellIs" dxfId="189" priority="57" operator="equal">
      <formula>"A"</formula>
    </cfRule>
  </conditionalFormatting>
  <conditionalFormatting sqref="D13:D17">
    <cfRule type="cellIs" dxfId="188" priority="52" operator="equal">
      <formula>" "</formula>
    </cfRule>
    <cfRule type="cellIs" dxfId="187" priority="53" operator="equal">
      <formula>"W"</formula>
    </cfRule>
    <cfRule type="cellIs" dxfId="186" priority="54" operator="equal">
      <formula>"A"</formula>
    </cfRule>
  </conditionalFormatting>
  <conditionalFormatting sqref="D19:D28">
    <cfRule type="cellIs" dxfId="185" priority="49" operator="equal">
      <formula>" "</formula>
    </cfRule>
    <cfRule type="cellIs" dxfId="184" priority="50" operator="equal">
      <formula>"W"</formula>
    </cfRule>
    <cfRule type="cellIs" dxfId="183" priority="51" operator="equal">
      <formula>"A"</formula>
    </cfRule>
  </conditionalFormatting>
  <conditionalFormatting sqref="D30:D39">
    <cfRule type="cellIs" dxfId="182" priority="46" operator="equal">
      <formula>" "</formula>
    </cfRule>
    <cfRule type="cellIs" dxfId="181" priority="47" operator="equal">
      <formula>"W"</formula>
    </cfRule>
    <cfRule type="cellIs" dxfId="180" priority="48" operator="equal">
      <formula>"A"</formula>
    </cfRule>
  </conditionalFormatting>
  <conditionalFormatting sqref="D41:D53">
    <cfRule type="cellIs" dxfId="179" priority="43" operator="equal">
      <formula>" "</formula>
    </cfRule>
    <cfRule type="cellIs" dxfId="178" priority="44" operator="equal">
      <formula>"W"</formula>
    </cfRule>
    <cfRule type="cellIs" dxfId="177" priority="45" operator="equal">
      <formula>"A"</formula>
    </cfRule>
  </conditionalFormatting>
  <conditionalFormatting sqref="E3">
    <cfRule type="cellIs" dxfId="176" priority="40" operator="equal">
      <formula>" "</formula>
    </cfRule>
    <cfRule type="cellIs" dxfId="175" priority="41" operator="equal">
      <formula>"W"</formula>
    </cfRule>
    <cfRule type="cellIs" dxfId="174" priority="42" operator="equal">
      <formula>"A"</formula>
    </cfRule>
  </conditionalFormatting>
  <conditionalFormatting sqref="E5:E6">
    <cfRule type="cellIs" dxfId="173" priority="37" operator="equal">
      <formula>" "</formula>
    </cfRule>
    <cfRule type="cellIs" dxfId="172" priority="38" operator="equal">
      <formula>"W"</formula>
    </cfRule>
    <cfRule type="cellIs" dxfId="171" priority="39" operator="equal">
      <formula>"A"</formula>
    </cfRule>
  </conditionalFormatting>
  <conditionalFormatting sqref="E8:E11">
    <cfRule type="cellIs" dxfId="170" priority="34" operator="equal">
      <formula>" "</formula>
    </cfRule>
    <cfRule type="cellIs" dxfId="169" priority="35" operator="equal">
      <formula>"W"</formula>
    </cfRule>
    <cfRule type="cellIs" dxfId="168" priority="36" operator="equal">
      <formula>"A"</formula>
    </cfRule>
  </conditionalFormatting>
  <conditionalFormatting sqref="E13:E17">
    <cfRule type="cellIs" dxfId="167" priority="31" operator="equal">
      <formula>" "</formula>
    </cfRule>
    <cfRule type="cellIs" dxfId="166" priority="32" operator="equal">
      <formula>"W"</formula>
    </cfRule>
    <cfRule type="cellIs" dxfId="165" priority="33" operator="equal">
      <formula>"A"</formula>
    </cfRule>
  </conditionalFormatting>
  <conditionalFormatting sqref="E19:E28">
    <cfRule type="cellIs" dxfId="164" priority="28" operator="equal">
      <formula>" "</formula>
    </cfRule>
    <cfRule type="cellIs" dxfId="163" priority="29" operator="equal">
      <formula>"W"</formula>
    </cfRule>
    <cfRule type="cellIs" dxfId="162" priority="30" operator="equal">
      <formula>"A"</formula>
    </cfRule>
  </conditionalFormatting>
  <conditionalFormatting sqref="E30:E39">
    <cfRule type="cellIs" dxfId="161" priority="25" operator="equal">
      <formula>" "</formula>
    </cfRule>
    <cfRule type="cellIs" dxfId="160" priority="26" operator="equal">
      <formula>"W"</formula>
    </cfRule>
    <cfRule type="cellIs" dxfId="159" priority="27" operator="equal">
      <formula>"A"</formula>
    </cfRule>
  </conditionalFormatting>
  <conditionalFormatting sqref="E41:E53">
    <cfRule type="cellIs" dxfId="158" priority="22" operator="equal">
      <formula>" "</formula>
    </cfRule>
    <cfRule type="cellIs" dxfId="157" priority="23" operator="equal">
      <formula>"W"</formula>
    </cfRule>
    <cfRule type="cellIs" dxfId="156" priority="24" operator="equal">
      <formula>"A"</formula>
    </cfRule>
  </conditionalFormatting>
  <conditionalFormatting sqref="O6">
    <cfRule type="cellIs" dxfId="155" priority="4494" operator="equal">
      <formula>" "</formula>
    </cfRule>
    <cfRule type="cellIs" dxfId="154" priority="4495" operator="equal">
      <formula>"W"</formula>
    </cfRule>
    <cfRule type="cellIs" dxfId="153" priority="4496" operator="equal">
      <formula>"A"</formula>
    </cfRule>
  </conditionalFormatting>
  <conditionalFormatting sqref="O8">
    <cfRule type="cellIs" dxfId="152" priority="4497" operator="equal">
      <formula>" "</formula>
    </cfRule>
    <cfRule type="cellIs" dxfId="151" priority="4498" operator="equal">
      <formula>"W"</formula>
    </cfRule>
    <cfRule type="cellIs" dxfId="150" priority="4499" operator="equal">
      <formula>"A"</formula>
    </cfRule>
  </conditionalFormatting>
  <conditionalFormatting sqref="O10">
    <cfRule type="cellIs" dxfId="149" priority="4491" operator="equal">
      <formula>" "</formula>
    </cfRule>
    <cfRule type="cellIs" dxfId="148" priority="4492" operator="equal">
      <formula>"W"</formula>
    </cfRule>
    <cfRule type="cellIs" dxfId="147" priority="4493" operator="equal">
      <formula>"A"</formula>
    </cfRule>
  </conditionalFormatting>
  <conditionalFormatting sqref="F3">
    <cfRule type="cellIs" dxfId="20" priority="19" operator="equal">
      <formula>" "</formula>
    </cfRule>
    <cfRule type="cellIs" dxfId="19" priority="20" operator="equal">
      <formula>"W"</formula>
    </cfRule>
    <cfRule type="cellIs" dxfId="18" priority="21" operator="equal">
      <formula>"A"</formula>
    </cfRule>
  </conditionalFormatting>
  <conditionalFormatting sqref="F5:F6">
    <cfRule type="cellIs" dxfId="17" priority="16" operator="equal">
      <formula>" "</formula>
    </cfRule>
    <cfRule type="cellIs" dxfId="16" priority="17" operator="equal">
      <formula>"W"</formula>
    </cfRule>
    <cfRule type="cellIs" dxfId="15" priority="18" operator="equal">
      <formula>"A"</formula>
    </cfRule>
  </conditionalFormatting>
  <conditionalFormatting sqref="F8:F11">
    <cfRule type="cellIs" dxfId="14" priority="13" operator="equal">
      <formula>" "</formula>
    </cfRule>
    <cfRule type="cellIs" dxfId="13" priority="14" operator="equal">
      <formula>"W"</formula>
    </cfRule>
    <cfRule type="cellIs" dxfId="12" priority="15" operator="equal">
      <formula>"A"</formula>
    </cfRule>
  </conditionalFormatting>
  <conditionalFormatting sqref="F13:F17">
    <cfRule type="cellIs" dxfId="11" priority="10" operator="equal">
      <formula>" "</formula>
    </cfRule>
    <cfRule type="cellIs" dxfId="10" priority="11" operator="equal">
      <formula>"W"</formula>
    </cfRule>
    <cfRule type="cellIs" dxfId="9" priority="12" operator="equal">
      <formula>"A"</formula>
    </cfRule>
  </conditionalFormatting>
  <conditionalFormatting sqref="F19:F28">
    <cfRule type="cellIs" dxfId="8" priority="7" operator="equal">
      <formula>" "</formula>
    </cfRule>
    <cfRule type="cellIs" dxfId="7" priority="8" operator="equal">
      <formula>"W"</formula>
    </cfRule>
    <cfRule type="cellIs" dxfId="6" priority="9" operator="equal">
      <formula>"A"</formula>
    </cfRule>
  </conditionalFormatting>
  <conditionalFormatting sqref="F30:F39">
    <cfRule type="cellIs" dxfId="5" priority="4" operator="equal">
      <formula>" "</formula>
    </cfRule>
    <cfRule type="cellIs" dxfId="4" priority="5" operator="equal">
      <formula>"W"</formula>
    </cfRule>
    <cfRule type="cellIs" dxfId="3" priority="6" operator="equal">
      <formula>"A"</formula>
    </cfRule>
  </conditionalFormatting>
  <conditionalFormatting sqref="F41:F53">
    <cfRule type="cellIs" dxfId="2" priority="1" operator="equal">
      <formula>" "</formula>
    </cfRule>
    <cfRule type="cellIs" dxfId="1" priority="2" operator="equal">
      <formula>"W"</formula>
    </cfRule>
    <cfRule type="cellIs" dxfId="0" priority="3" operator="equal">
      <formula>"A"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workbookViewId="0">
      <selection activeCell="C27" sqref="C27"/>
    </sheetView>
  </sheetViews>
  <sheetFormatPr defaultRowHeight="15" x14ac:dyDescent="0.25"/>
  <cols>
    <col min="1" max="2" width="18.42578125" customWidth="1"/>
    <col min="3" max="3" width="11.42578125" customWidth="1"/>
    <col min="4" max="7" width="17.85546875" customWidth="1"/>
    <col min="8" max="8" width="9.140625" customWidth="1"/>
  </cols>
  <sheetData>
    <row r="1" spans="1:8" s="15" customFormat="1" ht="20.25" thickBot="1" x14ac:dyDescent="0.35">
      <c r="A1" s="15" t="s">
        <v>12</v>
      </c>
      <c r="B1" s="15" t="s">
        <v>13</v>
      </c>
      <c r="C1" s="15" t="s">
        <v>147</v>
      </c>
      <c r="D1" s="15" t="s">
        <v>146</v>
      </c>
      <c r="E1" s="15" t="s">
        <v>145</v>
      </c>
      <c r="F1" s="15" t="s">
        <v>143</v>
      </c>
      <c r="G1" s="15" t="s">
        <v>144</v>
      </c>
      <c r="H1" s="15" t="s">
        <v>109</v>
      </c>
    </row>
    <row r="2" spans="1:8" ht="15.75" thickTop="1" x14ac:dyDescent="0.25">
      <c r="A2" t="s">
        <v>0</v>
      </c>
      <c r="B2">
        <v>2.14</v>
      </c>
      <c r="C2">
        <v>2.1</v>
      </c>
      <c r="D2">
        <v>2.38</v>
      </c>
      <c r="E2">
        <v>2.06</v>
      </c>
      <c r="F2">
        <v>1.9</v>
      </c>
      <c r="G2">
        <v>1.89</v>
      </c>
      <c r="H2" t="s">
        <v>166</v>
      </c>
    </row>
    <row r="3" spans="1:8" x14ac:dyDescent="0.25">
      <c r="A3" t="s">
        <v>1</v>
      </c>
      <c r="B3">
        <v>2.36</v>
      </c>
      <c r="C3">
        <v>2.25</v>
      </c>
      <c r="D3">
        <v>2.63</v>
      </c>
      <c r="E3">
        <v>2.33</v>
      </c>
      <c r="F3">
        <v>2.3199999999999998</v>
      </c>
      <c r="G3">
        <v>1.9</v>
      </c>
      <c r="H3" t="s">
        <v>167</v>
      </c>
    </row>
    <row r="4" spans="1:8" x14ac:dyDescent="0.25">
      <c r="A4" t="s">
        <v>2</v>
      </c>
      <c r="B4">
        <v>2.46</v>
      </c>
      <c r="C4">
        <v>2.65</v>
      </c>
      <c r="D4">
        <v>3.25</v>
      </c>
      <c r="E4">
        <v>2.88</v>
      </c>
      <c r="F4">
        <v>2.66</v>
      </c>
      <c r="G4">
        <v>2.23</v>
      </c>
      <c r="H4" t="s">
        <v>168</v>
      </c>
    </row>
    <row r="5" spans="1:8" x14ac:dyDescent="0.25">
      <c r="A5" t="s">
        <v>3</v>
      </c>
      <c r="B5">
        <v>2.96</v>
      </c>
      <c r="C5">
        <v>2.81</v>
      </c>
      <c r="D5">
        <v>2.64</v>
      </c>
      <c r="E5">
        <v>5.37</v>
      </c>
      <c r="F5">
        <v>2.64</v>
      </c>
      <c r="G5">
        <v>2.4300000000000002</v>
      </c>
      <c r="H5" t="str">
        <f>IF(B5&gt;MAX(C5:G5),"In "&amp;A5&amp;", absenteeism in the U.S. was higher than in the highest "&amp;A5&amp;" of any of the previous five flu seasons.","In "&amp;A5&amp;", absenteeism in the U.S. was not higher than in the highest "&amp;A5&amp;" of any of the previous five flu seasons.")</f>
        <v>In Jan, absenteeism in the U.S. was not higher than in the highest Jan of any of the previous five flu seasons.</v>
      </c>
    </row>
    <row r="6" spans="1:8" x14ac:dyDescent="0.25">
      <c r="A6" t="s">
        <v>4</v>
      </c>
      <c r="B6">
        <v>3.01</v>
      </c>
      <c r="C6">
        <v>2.54</v>
      </c>
      <c r="D6">
        <v>2.4300000000000002</v>
      </c>
      <c r="E6">
        <v>2.52</v>
      </c>
      <c r="F6">
        <v>2.21</v>
      </c>
      <c r="G6">
        <v>2.42</v>
      </c>
      <c r="H6" t="str">
        <f>IF(B6&gt;MAX(C6:G6),"In "&amp;A6&amp;", absenteeism in the U.S. was higher than in the highest "&amp;A6&amp;" of any of the previous five flu seasons.","In "&amp;A6&amp;", absenteeism in the U.S. was not higher than in the highest "&amp;A6&amp;" of any of the previous five flu seasons.")</f>
        <v>In Feb, absenteeism in the U.S. was higher than in the highest Feb of any of the previous five flu seasons.</v>
      </c>
    </row>
    <row r="7" spans="1:8" x14ac:dyDescent="0.25">
      <c r="A7" t="s">
        <v>5</v>
      </c>
      <c r="C7">
        <v>2.39</v>
      </c>
      <c r="D7">
        <v>2.2799999999999998</v>
      </c>
      <c r="E7">
        <v>2.23</v>
      </c>
      <c r="F7">
        <v>2.1800000000000002</v>
      </c>
      <c r="G7">
        <v>2.4300000000000002</v>
      </c>
    </row>
    <row r="8" spans="1:8" x14ac:dyDescent="0.25">
      <c r="A8" t="s">
        <v>6</v>
      </c>
      <c r="C8">
        <v>2.11</v>
      </c>
      <c r="D8">
        <v>2.02</v>
      </c>
      <c r="E8">
        <v>2.0299999999999998</v>
      </c>
      <c r="F8">
        <v>2.61</v>
      </c>
      <c r="G8">
        <v>2.21</v>
      </c>
    </row>
    <row r="9" spans="1:8" x14ac:dyDescent="0.25">
      <c r="A9" t="s">
        <v>7</v>
      </c>
      <c r="C9">
        <v>2.0699999999999998</v>
      </c>
      <c r="D9">
        <v>1.93</v>
      </c>
      <c r="E9">
        <v>2.46</v>
      </c>
      <c r="F9">
        <v>2.02</v>
      </c>
      <c r="G9">
        <v>1.84</v>
      </c>
    </row>
    <row r="10" spans="1:8" x14ac:dyDescent="0.25">
      <c r="A10" t="s">
        <v>8</v>
      </c>
      <c r="C10">
        <v>1.66</v>
      </c>
      <c r="D10">
        <v>1.59</v>
      </c>
      <c r="E10">
        <v>2.08</v>
      </c>
      <c r="F10">
        <v>1.82</v>
      </c>
      <c r="G10">
        <v>1.6</v>
      </c>
    </row>
    <row r="11" spans="1:8" x14ac:dyDescent="0.25">
      <c r="A11" t="s">
        <v>9</v>
      </c>
      <c r="C11">
        <v>1.88</v>
      </c>
      <c r="D11">
        <v>1.57</v>
      </c>
      <c r="E11">
        <v>2.36</v>
      </c>
      <c r="F11">
        <v>1.89</v>
      </c>
      <c r="G11">
        <v>2.1800000000000002</v>
      </c>
    </row>
    <row r="12" spans="1:8" x14ac:dyDescent="0.25">
      <c r="A12" t="s">
        <v>10</v>
      </c>
      <c r="C12">
        <v>2.0699999999999998</v>
      </c>
      <c r="D12">
        <v>1.93</v>
      </c>
      <c r="E12">
        <v>2.2200000000000002</v>
      </c>
      <c r="F12">
        <v>2.2200000000000002</v>
      </c>
      <c r="G12">
        <v>1.88</v>
      </c>
    </row>
    <row r="13" spans="1:8" x14ac:dyDescent="0.25">
      <c r="A13" t="s">
        <v>11</v>
      </c>
      <c r="C13">
        <v>2.31</v>
      </c>
      <c r="D13">
        <v>2.25</v>
      </c>
      <c r="E13">
        <v>2.3199999999999998</v>
      </c>
      <c r="F13">
        <v>2.37</v>
      </c>
      <c r="G13">
        <v>1.47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6785D-A962-46E4-ADC1-8E2D971A2FD5}">
  <dimension ref="A1:H13"/>
  <sheetViews>
    <sheetView workbookViewId="0">
      <selection activeCell="L12" sqref="L12"/>
    </sheetView>
  </sheetViews>
  <sheetFormatPr defaultRowHeight="15" x14ac:dyDescent="0.25"/>
  <cols>
    <col min="2" max="2" width="10.85546875" customWidth="1"/>
    <col min="3" max="3" width="14" customWidth="1"/>
    <col min="4" max="4" width="14.42578125" customWidth="1"/>
    <col min="5" max="5" width="10.42578125" customWidth="1"/>
    <col min="6" max="6" width="13.5703125" customWidth="1"/>
    <col min="7" max="7" width="19.140625" customWidth="1"/>
    <col min="8" max="8" width="9.140625" customWidth="1"/>
  </cols>
  <sheetData>
    <row r="1" spans="1:8" x14ac:dyDescent="0.25">
      <c r="A1" t="s">
        <v>12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109</v>
      </c>
    </row>
    <row r="2" spans="1:8" x14ac:dyDescent="0.25">
      <c r="A2" t="s">
        <v>0</v>
      </c>
      <c r="B2">
        <v>2.1414</v>
      </c>
      <c r="C2">
        <v>1.9894000000000001</v>
      </c>
      <c r="D2">
        <v>2.2934000000000001</v>
      </c>
      <c r="E2">
        <v>2.0682</v>
      </c>
      <c r="F2">
        <v>2.0091000000000001</v>
      </c>
      <c r="G2">
        <v>2.1273</v>
      </c>
      <c r="H2" t="str">
        <f t="shared" ref="H2:H6" si="0">IF(C2&gt;G2,"In "&amp;A2&amp;", absenteeism was significantly higher than expected in the U.S.","In "&amp;A2&amp;", absenteeism was not significantly higher than expected in the U.S.")</f>
        <v>In Oct, absenteeism was not significantly higher than expected in the U.S.</v>
      </c>
    </row>
    <row r="3" spans="1:8" x14ac:dyDescent="0.25">
      <c r="A3" t="s">
        <v>1</v>
      </c>
      <c r="B3">
        <v>2.3553000000000002</v>
      </c>
      <c r="C3">
        <v>2.1777000000000002</v>
      </c>
      <c r="D3">
        <v>2.5329000000000002</v>
      </c>
      <c r="E3">
        <v>2.2843</v>
      </c>
      <c r="F3">
        <v>2.2120000000000002</v>
      </c>
      <c r="G3">
        <v>2.3567</v>
      </c>
      <c r="H3" t="str">
        <f t="shared" si="0"/>
        <v>In Nov, absenteeism was not significantly higher than expected in the U.S.</v>
      </c>
    </row>
    <row r="4" spans="1:8" x14ac:dyDescent="0.25">
      <c r="A4" t="s">
        <v>2</v>
      </c>
      <c r="B4">
        <v>2.4645000000000001</v>
      </c>
      <c r="C4">
        <v>2.2692999999999999</v>
      </c>
      <c r="D4">
        <v>2.6597</v>
      </c>
      <c r="E4">
        <v>2.7374000000000001</v>
      </c>
      <c r="F4">
        <v>2.6724999999999999</v>
      </c>
      <c r="G4">
        <v>2.8024</v>
      </c>
      <c r="H4" t="str">
        <f t="shared" si="0"/>
        <v>In Dec, absenteeism was not significantly higher than expected in the U.S.</v>
      </c>
    </row>
    <row r="5" spans="1:8" x14ac:dyDescent="0.25">
      <c r="A5" t="s">
        <v>3</v>
      </c>
      <c r="B5">
        <v>2.9626999999999999</v>
      </c>
      <c r="C5">
        <v>2.7610999999999999</v>
      </c>
      <c r="D5">
        <v>3.1642999999999999</v>
      </c>
      <c r="E5">
        <v>3.0754999999999999</v>
      </c>
      <c r="F5">
        <v>2.9784000000000002</v>
      </c>
      <c r="G5">
        <v>3.1726000000000001</v>
      </c>
      <c r="H5" t="str">
        <f t="shared" si="0"/>
        <v>In Jan, absenteeism was not significantly higher than expected in the U.S.</v>
      </c>
    </row>
    <row r="6" spans="1:8" x14ac:dyDescent="0.25">
      <c r="A6" t="s">
        <v>4</v>
      </c>
      <c r="B6">
        <v>3.0105</v>
      </c>
      <c r="C6">
        <v>2.8409</v>
      </c>
      <c r="D6">
        <v>3.1800999999999999</v>
      </c>
      <c r="E6">
        <v>2.4262000000000001</v>
      </c>
      <c r="F6">
        <v>2.3589000000000002</v>
      </c>
      <c r="G6">
        <v>2.4935</v>
      </c>
      <c r="H6" t="str">
        <f t="shared" si="0"/>
        <v>In Feb, absenteeism was significantly higher than expected in the U.S.</v>
      </c>
    </row>
    <row r="7" spans="1:8" x14ac:dyDescent="0.25">
      <c r="A7" t="s">
        <v>5</v>
      </c>
      <c r="E7">
        <v>2.3045</v>
      </c>
      <c r="F7">
        <v>2.2178</v>
      </c>
      <c r="G7">
        <v>2.3912</v>
      </c>
    </row>
    <row r="8" spans="1:8" x14ac:dyDescent="0.25">
      <c r="A8" t="s">
        <v>6</v>
      </c>
      <c r="E8">
        <v>2.1905000000000001</v>
      </c>
      <c r="F8">
        <v>2.0983999999999998</v>
      </c>
      <c r="G8">
        <v>2.2825000000000002</v>
      </c>
    </row>
    <row r="9" spans="1:8" x14ac:dyDescent="0.25">
      <c r="A9" t="s">
        <v>7</v>
      </c>
      <c r="E9">
        <v>2.0695999999999999</v>
      </c>
      <c r="F9">
        <v>1.9843999999999999</v>
      </c>
      <c r="G9">
        <v>2.1547999999999998</v>
      </c>
    </row>
    <row r="10" spans="1:8" x14ac:dyDescent="0.25">
      <c r="A10" t="s">
        <v>8</v>
      </c>
      <c r="E10">
        <v>1.7397</v>
      </c>
      <c r="F10">
        <v>1.6516</v>
      </c>
      <c r="G10">
        <v>1.8278000000000001</v>
      </c>
    </row>
    <row r="11" spans="1:8" x14ac:dyDescent="0.25">
      <c r="A11" t="s">
        <v>9</v>
      </c>
      <c r="E11">
        <v>1.9697</v>
      </c>
      <c r="F11">
        <v>1.9</v>
      </c>
      <c r="G11">
        <v>2.0394999999999999</v>
      </c>
    </row>
    <row r="12" spans="1:8" x14ac:dyDescent="0.25">
      <c r="A12" t="s">
        <v>10</v>
      </c>
      <c r="E12">
        <v>2.0661</v>
      </c>
      <c r="F12">
        <v>1.9887999999999999</v>
      </c>
      <c r="G12">
        <v>2.1434000000000002</v>
      </c>
    </row>
    <row r="13" spans="1:8" x14ac:dyDescent="0.25">
      <c r="A13" t="s">
        <v>11</v>
      </c>
      <c r="E13">
        <v>2.1526999999999998</v>
      </c>
      <c r="F13">
        <v>2.077</v>
      </c>
      <c r="G13">
        <v>2.2284000000000002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CAFEB-5C16-435F-8200-43EF9FF170F8}">
  <dimension ref="A1:L13"/>
  <sheetViews>
    <sheetView workbookViewId="0">
      <selection activeCell="P21" sqref="P21"/>
    </sheetView>
  </sheetViews>
  <sheetFormatPr defaultRowHeight="15" x14ac:dyDescent="0.25"/>
  <cols>
    <col min="2" max="10" width="9.85546875" customWidth="1"/>
    <col min="11" max="11" width="10.85546875" customWidth="1"/>
    <col min="12" max="12" width="9.140625" customWidth="1"/>
  </cols>
  <sheetData>
    <row r="1" spans="1:12" x14ac:dyDescent="0.25">
      <c r="A1" t="s">
        <v>12</v>
      </c>
      <c r="B1" t="s">
        <v>20</v>
      </c>
      <c r="C1" t="s">
        <v>21</v>
      </c>
      <c r="D1" t="s">
        <v>22</v>
      </c>
      <c r="E1" t="s">
        <v>23</v>
      </c>
      <c r="F1" t="s">
        <v>24</v>
      </c>
      <c r="G1" t="s">
        <v>25</v>
      </c>
      <c r="H1" t="s">
        <v>26</v>
      </c>
      <c r="I1" t="s">
        <v>27</v>
      </c>
      <c r="J1" t="s">
        <v>28</v>
      </c>
      <c r="K1" t="s">
        <v>29</v>
      </c>
      <c r="L1" t="s">
        <v>109</v>
      </c>
    </row>
    <row r="2" spans="1:12" x14ac:dyDescent="0.25">
      <c r="A2" t="s">
        <v>0</v>
      </c>
      <c r="B2">
        <v>2.35</v>
      </c>
      <c r="C2">
        <v>2.0699999999999998</v>
      </c>
      <c r="D2">
        <v>1.8</v>
      </c>
      <c r="E2">
        <v>1.6</v>
      </c>
      <c r="F2">
        <v>2.2400000000000002</v>
      </c>
      <c r="G2">
        <v>2.36</v>
      </c>
      <c r="H2">
        <v>2.4500000000000002</v>
      </c>
      <c r="I2">
        <v>2.2599999999999998</v>
      </c>
      <c r="J2">
        <v>2.4</v>
      </c>
      <c r="K2">
        <v>3.01</v>
      </c>
      <c r="L2" t="str">
        <f t="shared" ref="L2:L6" si="0">"In "&amp;A2&amp;", absenteeism by geographic region was highest in "&amp;_xlfn.IFS(B2=MAX(B2:K2),"Region 1.",C2=MAX(B2:K2),"Region 2.",D2=MAX(B2:K2),"Region 3.", E2=MAX(B2:K2),"Region 4.",F2=MAX(B2:K2),"Region 5.",G2=MAX(B2:K2),"Region 6.",H2=MAX(B2:K2),"Region 7.",I2=MAX(B2:K2),"Region 8.",J2=MAX(B2:K2),"Region 9.",K2=MAX(B2:K2),"Region 10.")</f>
        <v>In Oct, absenteeism by geographic region was highest in Region 10.</v>
      </c>
    </row>
    <row r="3" spans="1:12" x14ac:dyDescent="0.25">
      <c r="A3" t="s">
        <v>1</v>
      </c>
      <c r="B3">
        <v>2.54</v>
      </c>
      <c r="C3">
        <v>1.59</v>
      </c>
      <c r="D3">
        <v>2.81</v>
      </c>
      <c r="E3">
        <v>2.02</v>
      </c>
      <c r="F3">
        <v>2.76</v>
      </c>
      <c r="G3">
        <v>2.09</v>
      </c>
      <c r="H3">
        <v>1.95</v>
      </c>
      <c r="I3">
        <v>2.1</v>
      </c>
      <c r="J3">
        <v>2.52</v>
      </c>
      <c r="K3">
        <v>3.61</v>
      </c>
      <c r="L3" t="str">
        <f t="shared" si="0"/>
        <v>In Nov, absenteeism by geographic region was highest in Region 10.</v>
      </c>
    </row>
    <row r="4" spans="1:12" x14ac:dyDescent="0.25">
      <c r="A4" t="s">
        <v>2</v>
      </c>
      <c r="B4">
        <v>2.62</v>
      </c>
      <c r="C4">
        <v>1.74</v>
      </c>
      <c r="D4">
        <v>2.77</v>
      </c>
      <c r="E4">
        <v>2.0499999999999998</v>
      </c>
      <c r="F4">
        <v>2.61</v>
      </c>
      <c r="G4">
        <v>2.23</v>
      </c>
      <c r="H4">
        <v>3</v>
      </c>
      <c r="I4">
        <v>3.34</v>
      </c>
      <c r="J4">
        <v>2.58</v>
      </c>
      <c r="K4">
        <v>3.45</v>
      </c>
      <c r="L4" t="str">
        <f t="shared" si="0"/>
        <v>In Dec, absenteeism by geographic region was highest in Region 10.</v>
      </c>
    </row>
    <row r="5" spans="1:12" x14ac:dyDescent="0.25">
      <c r="A5" t="s">
        <v>3</v>
      </c>
      <c r="B5">
        <v>3.51</v>
      </c>
      <c r="C5">
        <v>2.78</v>
      </c>
      <c r="D5">
        <v>2.93</v>
      </c>
      <c r="E5">
        <v>2.06</v>
      </c>
      <c r="F5">
        <v>3.47</v>
      </c>
      <c r="G5">
        <v>2.4700000000000002</v>
      </c>
      <c r="H5">
        <v>2.56</v>
      </c>
      <c r="I5">
        <v>4.3099999999999996</v>
      </c>
      <c r="J5">
        <v>3.53</v>
      </c>
      <c r="K5">
        <v>4.03</v>
      </c>
      <c r="L5" t="str">
        <f t="shared" si="0"/>
        <v>In Jan, absenteeism by geographic region was highest in Region 8.</v>
      </c>
    </row>
    <row r="6" spans="1:12" x14ac:dyDescent="0.25">
      <c r="A6" t="s">
        <v>4</v>
      </c>
      <c r="B6">
        <v>3.07</v>
      </c>
      <c r="C6">
        <v>2.84</v>
      </c>
      <c r="D6">
        <v>3.64</v>
      </c>
      <c r="E6">
        <v>2.42</v>
      </c>
      <c r="F6">
        <v>3.66</v>
      </c>
      <c r="G6">
        <v>2.61</v>
      </c>
      <c r="H6">
        <v>3.78</v>
      </c>
      <c r="I6">
        <v>3.26</v>
      </c>
      <c r="J6">
        <v>2.37</v>
      </c>
      <c r="K6">
        <v>4.87</v>
      </c>
      <c r="L6" t="str">
        <f t="shared" si="0"/>
        <v>In Feb, absenteeism by geographic region was highest in Region 10.</v>
      </c>
    </row>
    <row r="7" spans="1:12" x14ac:dyDescent="0.25">
      <c r="A7" t="s">
        <v>5</v>
      </c>
    </row>
    <row r="8" spans="1:12" x14ac:dyDescent="0.25">
      <c r="A8" t="s">
        <v>6</v>
      </c>
    </row>
    <row r="9" spans="1:12" x14ac:dyDescent="0.25">
      <c r="A9" t="s">
        <v>7</v>
      </c>
    </row>
    <row r="10" spans="1:12" x14ac:dyDescent="0.25">
      <c r="A10" t="s">
        <v>8</v>
      </c>
    </row>
    <row r="11" spans="1:12" x14ac:dyDescent="0.25">
      <c r="A11" t="s">
        <v>9</v>
      </c>
    </row>
    <row r="12" spans="1:12" x14ac:dyDescent="0.25">
      <c r="A12" t="s">
        <v>10</v>
      </c>
    </row>
    <row r="13" spans="1:12" x14ac:dyDescent="0.25">
      <c r="A13" t="s">
        <v>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EF997-1A86-47DA-ABB1-E5B522834DC9}">
  <dimension ref="A1:I121"/>
  <sheetViews>
    <sheetView topLeftCell="A102" workbookViewId="0">
      <selection activeCell="J120" sqref="J120"/>
    </sheetView>
  </sheetViews>
  <sheetFormatPr defaultRowHeight="15" x14ac:dyDescent="0.25"/>
  <cols>
    <col min="1" max="1" width="12.42578125" customWidth="1"/>
    <col min="3" max="3" width="10.85546875" customWidth="1"/>
    <col min="4" max="4" width="14" customWidth="1"/>
    <col min="5" max="5" width="14.42578125" customWidth="1"/>
    <col min="6" max="6" width="10.42578125" customWidth="1"/>
    <col min="7" max="7" width="13.5703125" customWidth="1"/>
    <col min="8" max="8" width="19.140625" customWidth="1"/>
    <col min="9" max="9" width="9.140625" customWidth="1"/>
  </cols>
  <sheetData>
    <row r="1" spans="1:9" x14ac:dyDescent="0.25">
      <c r="A1" t="s">
        <v>30</v>
      </c>
      <c r="B1" t="s">
        <v>12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109</v>
      </c>
    </row>
    <row r="2" spans="1:9" x14ac:dyDescent="0.25">
      <c r="A2" t="s">
        <v>20</v>
      </c>
      <c r="B2" t="s">
        <v>0</v>
      </c>
      <c r="C2">
        <v>2.3477000000000001</v>
      </c>
      <c r="D2">
        <v>1.5942000000000001</v>
      </c>
      <c r="E2">
        <v>3.1011000000000002</v>
      </c>
      <c r="F2">
        <v>2.0552000000000001</v>
      </c>
      <c r="G2">
        <v>1.8090999999999999</v>
      </c>
      <c r="H2">
        <v>2.3012000000000001</v>
      </c>
      <c r="I2" t="str">
        <f t="shared" ref="I2:I66" si="0">IF(D2&gt;H2,"In "&amp;B2&amp;", absenteeism was significantly higher than expected in"&amp;" "&amp;A2&amp;".","In "&amp;B2&amp;", absenteeism was not significantly higher than expected in"&amp;" "&amp;A2&amp;".")</f>
        <v>In Oct, absenteeism was not significantly higher than expected in Region 1.</v>
      </c>
    </row>
    <row r="3" spans="1:9" x14ac:dyDescent="0.25">
      <c r="A3" t="s">
        <v>20</v>
      </c>
      <c r="B3" t="s">
        <v>1</v>
      </c>
      <c r="C3">
        <v>2.5419</v>
      </c>
      <c r="D3">
        <v>2.2355999999999998</v>
      </c>
      <c r="E3">
        <v>2.8481999999999998</v>
      </c>
      <c r="F3">
        <v>2.0924</v>
      </c>
      <c r="G3">
        <v>1.8683000000000001</v>
      </c>
      <c r="H3">
        <v>2.3165</v>
      </c>
      <c r="I3" t="str">
        <f t="shared" si="0"/>
        <v>In Nov, absenteeism was not significantly higher than expected in Region 1.</v>
      </c>
    </row>
    <row r="4" spans="1:9" x14ac:dyDescent="0.25">
      <c r="A4" t="s">
        <v>20</v>
      </c>
      <c r="B4" t="s">
        <v>2</v>
      </c>
      <c r="C4">
        <v>2.6152000000000002</v>
      </c>
      <c r="D4">
        <v>2.0798999999999999</v>
      </c>
      <c r="E4">
        <v>3.1505000000000001</v>
      </c>
      <c r="F4">
        <v>2.7932000000000001</v>
      </c>
      <c r="G4">
        <v>2.6</v>
      </c>
      <c r="H4">
        <v>2.9864000000000002</v>
      </c>
      <c r="I4" t="str">
        <f t="shared" si="0"/>
        <v>In Dec, absenteeism was not significantly higher than expected in Region 1.</v>
      </c>
    </row>
    <row r="5" spans="1:9" x14ac:dyDescent="0.25">
      <c r="A5" t="s">
        <v>20</v>
      </c>
      <c r="B5" t="s">
        <v>3</v>
      </c>
      <c r="C5">
        <v>3.5131999999999999</v>
      </c>
      <c r="D5">
        <v>2.1892999999999998</v>
      </c>
      <c r="E5">
        <v>4.8371000000000004</v>
      </c>
      <c r="F5">
        <v>3.5093999999999999</v>
      </c>
      <c r="G5">
        <v>3.0154000000000001</v>
      </c>
      <c r="H5">
        <v>4.0034999999999998</v>
      </c>
      <c r="I5" t="str">
        <f t="shared" si="0"/>
        <v>In Jan, absenteeism was not significantly higher than expected in Region 1.</v>
      </c>
    </row>
    <row r="6" spans="1:9" x14ac:dyDescent="0.25">
      <c r="A6" t="s">
        <v>20</v>
      </c>
      <c r="B6" t="s">
        <v>4</v>
      </c>
      <c r="C6">
        <v>3.0686</v>
      </c>
      <c r="D6">
        <v>2.4737</v>
      </c>
      <c r="E6">
        <v>3.6634000000000002</v>
      </c>
      <c r="F6">
        <v>2.4312999999999998</v>
      </c>
      <c r="G6">
        <v>2.2437</v>
      </c>
      <c r="H6">
        <v>2.6187999999999998</v>
      </c>
      <c r="I6" t="str">
        <f t="shared" si="0"/>
        <v>In Feb, absenteeism was not significantly higher than expected in Region 1.</v>
      </c>
    </row>
    <row r="7" spans="1:9" x14ac:dyDescent="0.25">
      <c r="A7" t="s">
        <v>20</v>
      </c>
      <c r="B7" t="s">
        <v>5</v>
      </c>
      <c r="F7">
        <v>2.5991</v>
      </c>
      <c r="G7">
        <v>2.0948000000000002</v>
      </c>
      <c r="H7">
        <v>3.1032999999999999</v>
      </c>
    </row>
    <row r="8" spans="1:9" x14ac:dyDescent="0.25">
      <c r="A8" t="s">
        <v>20</v>
      </c>
      <c r="B8" t="s">
        <v>6</v>
      </c>
      <c r="F8">
        <v>2.4845000000000002</v>
      </c>
      <c r="G8">
        <v>2.1463000000000001</v>
      </c>
      <c r="H8">
        <v>2.8227000000000002</v>
      </c>
    </row>
    <row r="9" spans="1:9" x14ac:dyDescent="0.25">
      <c r="A9" t="s">
        <v>20</v>
      </c>
      <c r="B9" t="s">
        <v>7</v>
      </c>
      <c r="F9">
        <v>2.4087000000000001</v>
      </c>
      <c r="G9">
        <v>1.9931000000000001</v>
      </c>
      <c r="H9">
        <v>2.8243999999999998</v>
      </c>
    </row>
    <row r="10" spans="1:9" x14ac:dyDescent="0.25">
      <c r="A10" t="s">
        <v>20</v>
      </c>
      <c r="B10" t="s">
        <v>8</v>
      </c>
      <c r="F10">
        <v>1.8164</v>
      </c>
      <c r="G10">
        <v>1.504</v>
      </c>
      <c r="H10">
        <v>2.1288999999999998</v>
      </c>
    </row>
    <row r="11" spans="1:9" x14ac:dyDescent="0.25">
      <c r="A11" t="s">
        <v>20</v>
      </c>
      <c r="B11" t="s">
        <v>9</v>
      </c>
      <c r="F11">
        <v>1.7794000000000001</v>
      </c>
      <c r="G11">
        <v>1.6798</v>
      </c>
      <c r="H11">
        <v>1.879</v>
      </c>
    </row>
    <row r="12" spans="1:9" x14ac:dyDescent="0.25">
      <c r="A12" t="s">
        <v>20</v>
      </c>
      <c r="B12" t="s">
        <v>10</v>
      </c>
      <c r="F12">
        <v>1.9954000000000001</v>
      </c>
      <c r="G12">
        <v>1.8153999999999999</v>
      </c>
      <c r="H12">
        <v>2.1753999999999998</v>
      </c>
    </row>
    <row r="13" spans="1:9" x14ac:dyDescent="0.25">
      <c r="A13" t="s">
        <v>20</v>
      </c>
      <c r="B13" t="s">
        <v>11</v>
      </c>
      <c r="F13">
        <v>2.1686999999999999</v>
      </c>
      <c r="G13">
        <v>1.8513999999999999</v>
      </c>
      <c r="H13">
        <v>2.4859</v>
      </c>
    </row>
    <row r="14" spans="1:9" x14ac:dyDescent="0.25">
      <c r="A14" t="s">
        <v>21</v>
      </c>
      <c r="B14" t="s">
        <v>0</v>
      </c>
      <c r="C14">
        <v>2.0653999999999999</v>
      </c>
      <c r="D14">
        <v>1.0132000000000001</v>
      </c>
      <c r="E14">
        <v>3.1175999999999999</v>
      </c>
      <c r="F14">
        <v>1.6497999999999999</v>
      </c>
      <c r="G14">
        <v>1.4958</v>
      </c>
      <c r="H14">
        <v>1.8038000000000001</v>
      </c>
      <c r="I14" t="str">
        <f t="shared" si="0"/>
        <v>In Oct, absenteeism was not significantly higher than expected in Region 2.</v>
      </c>
    </row>
    <row r="15" spans="1:9" x14ac:dyDescent="0.25">
      <c r="A15" t="s">
        <v>21</v>
      </c>
      <c r="B15" t="s">
        <v>1</v>
      </c>
      <c r="C15">
        <v>1.5875999999999999</v>
      </c>
      <c r="D15">
        <v>1.0941000000000001</v>
      </c>
      <c r="E15">
        <v>2.0811000000000002</v>
      </c>
      <c r="F15">
        <v>1.5213000000000001</v>
      </c>
      <c r="G15">
        <v>1.4374</v>
      </c>
      <c r="H15">
        <v>1.6052999999999999</v>
      </c>
      <c r="I15" t="str">
        <f t="shared" si="0"/>
        <v>In Nov, absenteeism was not significantly higher than expected in Region 2.</v>
      </c>
    </row>
    <row r="16" spans="1:9" x14ac:dyDescent="0.25">
      <c r="A16" t="s">
        <v>21</v>
      </c>
      <c r="B16" t="s">
        <v>2</v>
      </c>
      <c r="C16">
        <v>1.7404999999999999</v>
      </c>
      <c r="D16">
        <v>0.88319999999999999</v>
      </c>
      <c r="E16">
        <v>2.5979000000000001</v>
      </c>
      <c r="F16">
        <v>2.1768000000000001</v>
      </c>
      <c r="G16">
        <v>2.0411999999999999</v>
      </c>
      <c r="H16">
        <v>2.3125</v>
      </c>
      <c r="I16" t="str">
        <f t="shared" si="0"/>
        <v>In Dec, absenteeism was not significantly higher than expected in Region 2.</v>
      </c>
    </row>
    <row r="17" spans="1:9" x14ac:dyDescent="0.25">
      <c r="A17" t="s">
        <v>21</v>
      </c>
      <c r="B17" t="s">
        <v>3</v>
      </c>
      <c r="C17">
        <v>2.7759</v>
      </c>
      <c r="D17">
        <v>1.6586000000000001</v>
      </c>
      <c r="E17">
        <v>3.8931</v>
      </c>
      <c r="F17">
        <v>2.3534000000000002</v>
      </c>
      <c r="G17">
        <v>2.2530999999999999</v>
      </c>
      <c r="H17">
        <v>2.4538000000000002</v>
      </c>
      <c r="I17" t="str">
        <f t="shared" si="0"/>
        <v>In Jan, absenteeism was not significantly higher than expected in Region 2.</v>
      </c>
    </row>
    <row r="18" spans="1:9" x14ac:dyDescent="0.25">
      <c r="A18" t="s">
        <v>21</v>
      </c>
      <c r="B18" t="s">
        <v>4</v>
      </c>
      <c r="C18">
        <v>2.8374999999999999</v>
      </c>
      <c r="D18">
        <v>2.1276999999999999</v>
      </c>
      <c r="E18">
        <v>3.5472999999999999</v>
      </c>
      <c r="F18">
        <v>1.7304999999999999</v>
      </c>
      <c r="G18">
        <v>1.4975000000000001</v>
      </c>
      <c r="H18">
        <v>1.9635</v>
      </c>
      <c r="I18" t="str">
        <f t="shared" si="0"/>
        <v>In Feb, absenteeism was significantly higher than expected in Region 2.</v>
      </c>
    </row>
    <row r="19" spans="1:9" x14ac:dyDescent="0.25">
      <c r="A19" t="s">
        <v>21</v>
      </c>
      <c r="B19" t="s">
        <v>5</v>
      </c>
      <c r="F19">
        <v>1.9358</v>
      </c>
      <c r="G19">
        <v>1.4681</v>
      </c>
      <c r="H19">
        <v>2.4035000000000002</v>
      </c>
    </row>
    <row r="20" spans="1:9" x14ac:dyDescent="0.25">
      <c r="A20" t="s">
        <v>21</v>
      </c>
      <c r="B20" t="s">
        <v>6</v>
      </c>
      <c r="F20">
        <v>1.8532999999999999</v>
      </c>
      <c r="G20">
        <v>1.5497000000000001</v>
      </c>
      <c r="H20">
        <v>2.1568999999999998</v>
      </c>
    </row>
    <row r="21" spans="1:9" x14ac:dyDescent="0.25">
      <c r="A21" t="s">
        <v>21</v>
      </c>
      <c r="B21" t="s">
        <v>7</v>
      </c>
      <c r="F21">
        <v>1.8636999999999999</v>
      </c>
      <c r="G21">
        <v>1.6910000000000001</v>
      </c>
      <c r="H21">
        <v>2.0364</v>
      </c>
    </row>
    <row r="22" spans="1:9" x14ac:dyDescent="0.25">
      <c r="A22" t="s">
        <v>21</v>
      </c>
      <c r="B22" t="s">
        <v>8</v>
      </c>
      <c r="F22">
        <v>1.5646</v>
      </c>
      <c r="G22">
        <v>1.2970999999999999</v>
      </c>
      <c r="H22">
        <v>1.8321000000000001</v>
      </c>
    </row>
    <row r="23" spans="1:9" x14ac:dyDescent="0.25">
      <c r="A23" t="s">
        <v>21</v>
      </c>
      <c r="B23" t="s">
        <v>9</v>
      </c>
      <c r="F23">
        <v>1.5165</v>
      </c>
      <c r="G23">
        <v>1.3059000000000001</v>
      </c>
      <c r="H23">
        <v>1.7272000000000001</v>
      </c>
    </row>
    <row r="24" spans="1:9" x14ac:dyDescent="0.25">
      <c r="A24" t="s">
        <v>21</v>
      </c>
      <c r="B24" t="s">
        <v>10</v>
      </c>
      <c r="F24">
        <v>1.7081</v>
      </c>
      <c r="G24">
        <v>1.5179</v>
      </c>
      <c r="H24">
        <v>1.8982000000000001</v>
      </c>
    </row>
    <row r="25" spans="1:9" x14ac:dyDescent="0.25">
      <c r="A25" t="s">
        <v>21</v>
      </c>
      <c r="B25" t="s">
        <v>11</v>
      </c>
      <c r="F25">
        <v>1.4159999999999999</v>
      </c>
      <c r="G25">
        <v>1.1636</v>
      </c>
      <c r="H25">
        <v>1.6684000000000001</v>
      </c>
    </row>
    <row r="26" spans="1:9" x14ac:dyDescent="0.25">
      <c r="A26" t="s">
        <v>22</v>
      </c>
      <c r="B26" t="s">
        <v>0</v>
      </c>
      <c r="C26">
        <v>1.7954000000000001</v>
      </c>
      <c r="D26">
        <v>1.3025</v>
      </c>
      <c r="E26">
        <v>2.2883</v>
      </c>
      <c r="F26">
        <v>2.2583000000000002</v>
      </c>
      <c r="G26">
        <v>2.0209999999999999</v>
      </c>
      <c r="H26">
        <v>2.4956999999999998</v>
      </c>
      <c r="I26" t="str">
        <f t="shared" si="0"/>
        <v>In Oct, absenteeism was not significantly higher than expected in Region 3.</v>
      </c>
    </row>
    <row r="27" spans="1:9" x14ac:dyDescent="0.25">
      <c r="A27" t="s">
        <v>22</v>
      </c>
      <c r="B27" t="s">
        <v>1</v>
      </c>
      <c r="C27">
        <v>2.8123999999999998</v>
      </c>
      <c r="D27">
        <v>2.1524999999999999</v>
      </c>
      <c r="E27">
        <v>3.4722</v>
      </c>
      <c r="F27">
        <v>2.1168</v>
      </c>
      <c r="G27">
        <v>1.9262999999999999</v>
      </c>
      <c r="H27">
        <v>2.3071999999999999</v>
      </c>
      <c r="I27" t="str">
        <f t="shared" si="0"/>
        <v>In Nov, absenteeism was not significantly higher than expected in Region 3.</v>
      </c>
    </row>
    <row r="28" spans="1:9" x14ac:dyDescent="0.25">
      <c r="A28" t="s">
        <v>22</v>
      </c>
      <c r="B28" t="s">
        <v>2</v>
      </c>
      <c r="C28">
        <v>2.7696000000000001</v>
      </c>
      <c r="D28">
        <v>1.9218</v>
      </c>
      <c r="E28">
        <v>3.6173999999999999</v>
      </c>
      <c r="F28">
        <v>2.9912000000000001</v>
      </c>
      <c r="G28">
        <v>2.6444000000000001</v>
      </c>
      <c r="H28">
        <v>3.3380000000000001</v>
      </c>
      <c r="I28" t="str">
        <f t="shared" si="0"/>
        <v>In Dec, absenteeism was not significantly higher than expected in Region 3.</v>
      </c>
    </row>
    <row r="29" spans="1:9" x14ac:dyDescent="0.25">
      <c r="A29" t="s">
        <v>22</v>
      </c>
      <c r="B29" t="s">
        <v>3</v>
      </c>
      <c r="C29">
        <v>2.9300999999999999</v>
      </c>
      <c r="D29">
        <v>2.4531999999999998</v>
      </c>
      <c r="E29">
        <v>3.407</v>
      </c>
      <c r="F29">
        <v>3.0394000000000001</v>
      </c>
      <c r="G29">
        <v>2.5680999999999998</v>
      </c>
      <c r="H29">
        <v>3.5106999999999999</v>
      </c>
      <c r="I29" t="str">
        <f t="shared" si="0"/>
        <v>In Jan, absenteeism was not significantly higher than expected in Region 3.</v>
      </c>
    </row>
    <row r="30" spans="1:9" x14ac:dyDescent="0.25">
      <c r="A30" t="s">
        <v>22</v>
      </c>
      <c r="B30" t="s">
        <v>4</v>
      </c>
      <c r="C30">
        <v>3.6383999999999999</v>
      </c>
      <c r="D30">
        <v>3.1404999999999998</v>
      </c>
      <c r="E30">
        <v>4.1361999999999997</v>
      </c>
      <c r="F30">
        <v>2.7056</v>
      </c>
      <c r="G30">
        <v>2.4904000000000002</v>
      </c>
      <c r="H30">
        <v>2.9207999999999998</v>
      </c>
      <c r="I30" t="str">
        <f t="shared" si="0"/>
        <v>In Feb, absenteeism was significantly higher than expected in Region 3.</v>
      </c>
    </row>
    <row r="31" spans="1:9" x14ac:dyDescent="0.25">
      <c r="A31" t="s">
        <v>22</v>
      </c>
      <c r="B31" t="s">
        <v>5</v>
      </c>
      <c r="F31">
        <v>2.621</v>
      </c>
      <c r="G31">
        <v>2.3342000000000001</v>
      </c>
      <c r="H31">
        <v>2.9079000000000002</v>
      </c>
    </row>
    <row r="32" spans="1:9" x14ac:dyDescent="0.25">
      <c r="A32" t="s">
        <v>22</v>
      </c>
      <c r="B32" t="s">
        <v>6</v>
      </c>
      <c r="F32">
        <v>2.3875000000000002</v>
      </c>
      <c r="G32">
        <v>2.1425000000000001</v>
      </c>
      <c r="H32">
        <v>2.6324000000000001</v>
      </c>
    </row>
    <row r="33" spans="1:9" x14ac:dyDescent="0.25">
      <c r="A33" t="s">
        <v>22</v>
      </c>
      <c r="B33" t="s">
        <v>7</v>
      </c>
      <c r="F33">
        <v>2.2776000000000001</v>
      </c>
      <c r="G33">
        <v>2.0219</v>
      </c>
      <c r="H33">
        <v>2.5333000000000001</v>
      </c>
    </row>
    <row r="34" spans="1:9" x14ac:dyDescent="0.25">
      <c r="A34" t="s">
        <v>22</v>
      </c>
      <c r="B34" t="s">
        <v>8</v>
      </c>
      <c r="F34">
        <v>2.0996999999999999</v>
      </c>
      <c r="G34">
        <v>1.7477</v>
      </c>
      <c r="H34">
        <v>2.4517000000000002</v>
      </c>
    </row>
    <row r="35" spans="1:9" x14ac:dyDescent="0.25">
      <c r="A35" t="s">
        <v>22</v>
      </c>
      <c r="B35" t="s">
        <v>9</v>
      </c>
      <c r="F35">
        <v>1.9653</v>
      </c>
      <c r="G35">
        <v>1.7911999999999999</v>
      </c>
      <c r="H35">
        <v>2.1395</v>
      </c>
    </row>
    <row r="36" spans="1:9" x14ac:dyDescent="0.25">
      <c r="A36" t="s">
        <v>22</v>
      </c>
      <c r="B36" t="s">
        <v>10</v>
      </c>
      <c r="F36">
        <v>2.1042000000000001</v>
      </c>
      <c r="G36">
        <v>1.9149</v>
      </c>
      <c r="H36">
        <v>2.2934000000000001</v>
      </c>
    </row>
    <row r="37" spans="1:9" x14ac:dyDescent="0.25">
      <c r="A37" t="s">
        <v>22</v>
      </c>
      <c r="B37" t="s">
        <v>11</v>
      </c>
      <c r="F37">
        <v>2.1334</v>
      </c>
      <c r="G37">
        <v>1.8534999999999999</v>
      </c>
      <c r="H37">
        <v>2.4133</v>
      </c>
    </row>
    <row r="38" spans="1:9" x14ac:dyDescent="0.25">
      <c r="A38" t="s">
        <v>23</v>
      </c>
      <c r="B38" t="s">
        <v>0</v>
      </c>
      <c r="C38">
        <v>1.6043000000000001</v>
      </c>
      <c r="D38">
        <v>1.2836000000000001</v>
      </c>
      <c r="E38">
        <v>1.925</v>
      </c>
      <c r="F38">
        <v>1.7431000000000001</v>
      </c>
      <c r="G38">
        <v>1.6243000000000001</v>
      </c>
      <c r="H38">
        <v>1.8619000000000001</v>
      </c>
      <c r="I38" t="str">
        <f t="shared" si="0"/>
        <v>In Oct, absenteeism was not significantly higher than expected in Region 4.</v>
      </c>
    </row>
    <row r="39" spans="1:9" x14ac:dyDescent="0.25">
      <c r="A39" t="s">
        <v>23</v>
      </c>
      <c r="B39" t="s">
        <v>1</v>
      </c>
      <c r="C39">
        <v>2.0226000000000002</v>
      </c>
      <c r="D39">
        <v>1.4691000000000001</v>
      </c>
      <c r="E39">
        <v>2.5760999999999998</v>
      </c>
      <c r="F39">
        <v>1.8789</v>
      </c>
      <c r="G39">
        <v>1.7246999999999999</v>
      </c>
      <c r="H39">
        <v>2.0331999999999999</v>
      </c>
      <c r="I39" t="str">
        <f t="shared" si="0"/>
        <v>In Nov, absenteeism was not significantly higher than expected in Region 4.</v>
      </c>
    </row>
    <row r="40" spans="1:9" x14ac:dyDescent="0.25">
      <c r="A40" t="s">
        <v>23</v>
      </c>
      <c r="B40" t="s">
        <v>2</v>
      </c>
      <c r="C40">
        <v>2.0518000000000001</v>
      </c>
      <c r="D40">
        <v>1.6943999999999999</v>
      </c>
      <c r="E40">
        <v>2.4091</v>
      </c>
      <c r="F40">
        <v>2.335</v>
      </c>
      <c r="G40">
        <v>2.2071000000000001</v>
      </c>
      <c r="H40">
        <v>2.4628999999999999</v>
      </c>
      <c r="I40" t="str">
        <f t="shared" si="0"/>
        <v>In Dec, absenteeism was not significantly higher than expected in Region 4.</v>
      </c>
    </row>
    <row r="41" spans="1:9" x14ac:dyDescent="0.25">
      <c r="A41" t="s">
        <v>23</v>
      </c>
      <c r="B41" t="s">
        <v>3</v>
      </c>
      <c r="C41">
        <v>2.0575999999999999</v>
      </c>
      <c r="D41">
        <v>1.653</v>
      </c>
      <c r="E41">
        <v>2.4622000000000002</v>
      </c>
      <c r="F41">
        <v>2.6034999999999999</v>
      </c>
      <c r="G41">
        <v>2.4300000000000002</v>
      </c>
      <c r="H41">
        <v>2.7768999999999999</v>
      </c>
      <c r="I41" t="str">
        <f t="shared" si="0"/>
        <v>In Jan, absenteeism was not significantly higher than expected in Region 4.</v>
      </c>
    </row>
    <row r="42" spans="1:9" x14ac:dyDescent="0.25">
      <c r="A42" t="s">
        <v>23</v>
      </c>
      <c r="B42" t="s">
        <v>4</v>
      </c>
      <c r="C42">
        <v>2.4214000000000002</v>
      </c>
      <c r="D42">
        <v>2.0714000000000001</v>
      </c>
      <c r="E42">
        <v>2.7713000000000001</v>
      </c>
      <c r="F42">
        <v>2.1467999999999998</v>
      </c>
      <c r="G42">
        <v>2.0289000000000001</v>
      </c>
      <c r="H42">
        <v>2.2648000000000001</v>
      </c>
      <c r="I42" t="str">
        <f t="shared" si="0"/>
        <v>In Feb, absenteeism was not significantly higher than expected in Region 4.</v>
      </c>
    </row>
    <row r="43" spans="1:9" x14ac:dyDescent="0.25">
      <c r="A43" t="s">
        <v>23</v>
      </c>
      <c r="B43" t="s">
        <v>5</v>
      </c>
      <c r="F43">
        <v>2.0308000000000002</v>
      </c>
      <c r="G43">
        <v>1.8262</v>
      </c>
      <c r="H43">
        <v>2.2353000000000001</v>
      </c>
    </row>
    <row r="44" spans="1:9" x14ac:dyDescent="0.25">
      <c r="A44" t="s">
        <v>23</v>
      </c>
      <c r="B44" t="s">
        <v>6</v>
      </c>
      <c r="F44">
        <v>1.8726</v>
      </c>
      <c r="G44">
        <v>1.708</v>
      </c>
      <c r="H44">
        <v>2.0371999999999999</v>
      </c>
    </row>
    <row r="45" spans="1:9" x14ac:dyDescent="0.25">
      <c r="A45" t="s">
        <v>23</v>
      </c>
      <c r="B45" t="s">
        <v>7</v>
      </c>
      <c r="F45">
        <v>1.7158</v>
      </c>
      <c r="G45">
        <v>1.5184</v>
      </c>
      <c r="H45">
        <v>1.9132</v>
      </c>
    </row>
    <row r="46" spans="1:9" x14ac:dyDescent="0.25">
      <c r="A46" t="s">
        <v>23</v>
      </c>
      <c r="B46" t="s">
        <v>8</v>
      </c>
      <c r="F46">
        <v>1.5334000000000001</v>
      </c>
      <c r="G46">
        <v>1.4036</v>
      </c>
      <c r="H46">
        <v>1.6633</v>
      </c>
    </row>
    <row r="47" spans="1:9" x14ac:dyDescent="0.25">
      <c r="A47" t="s">
        <v>23</v>
      </c>
      <c r="B47" t="s">
        <v>9</v>
      </c>
      <c r="F47">
        <v>1.8058000000000001</v>
      </c>
      <c r="G47">
        <v>1.6243000000000001</v>
      </c>
      <c r="H47">
        <v>1.9872000000000001</v>
      </c>
    </row>
    <row r="48" spans="1:9" x14ac:dyDescent="0.25">
      <c r="A48" t="s">
        <v>23</v>
      </c>
      <c r="B48" t="s">
        <v>10</v>
      </c>
      <c r="F48">
        <v>1.7971999999999999</v>
      </c>
      <c r="G48">
        <v>1.7151000000000001</v>
      </c>
      <c r="H48">
        <v>1.8793</v>
      </c>
    </row>
    <row r="49" spans="1:9" x14ac:dyDescent="0.25">
      <c r="A49" t="s">
        <v>23</v>
      </c>
      <c r="B49" t="s">
        <v>11</v>
      </c>
      <c r="F49">
        <v>2.012</v>
      </c>
      <c r="G49">
        <v>1.7896000000000001</v>
      </c>
      <c r="H49">
        <v>2.2343999999999999</v>
      </c>
    </row>
    <row r="50" spans="1:9" x14ac:dyDescent="0.25">
      <c r="A50" t="s">
        <v>24</v>
      </c>
      <c r="B50" t="s">
        <v>0</v>
      </c>
      <c r="C50">
        <v>2.2414000000000001</v>
      </c>
      <c r="D50">
        <v>1.9242999999999999</v>
      </c>
      <c r="E50">
        <v>2.5583999999999998</v>
      </c>
      <c r="F50">
        <v>2.2612000000000001</v>
      </c>
      <c r="G50">
        <v>2.1160999999999999</v>
      </c>
      <c r="H50">
        <v>2.4062999999999999</v>
      </c>
      <c r="I50" t="str">
        <f t="shared" si="0"/>
        <v>In Oct, absenteeism was not significantly higher than expected in Region 5.</v>
      </c>
    </row>
    <row r="51" spans="1:9" x14ac:dyDescent="0.25">
      <c r="A51" t="s">
        <v>24</v>
      </c>
      <c r="B51" t="s">
        <v>1</v>
      </c>
      <c r="C51">
        <v>2.7602000000000002</v>
      </c>
      <c r="D51">
        <v>2.4868999999999999</v>
      </c>
      <c r="E51">
        <v>3.0335000000000001</v>
      </c>
      <c r="F51">
        <v>2.8913000000000002</v>
      </c>
      <c r="G51">
        <v>2.5983000000000001</v>
      </c>
      <c r="H51">
        <v>3.1842000000000001</v>
      </c>
      <c r="I51" t="str">
        <f t="shared" si="0"/>
        <v>In Nov, absenteeism was not significantly higher than expected in Region 5.</v>
      </c>
    </row>
    <row r="52" spans="1:9" x14ac:dyDescent="0.25">
      <c r="A52" t="s">
        <v>24</v>
      </c>
      <c r="B52" t="s">
        <v>2</v>
      </c>
      <c r="C52">
        <v>2.609</v>
      </c>
      <c r="D52">
        <v>2.0971000000000002</v>
      </c>
      <c r="E52">
        <v>3.1208</v>
      </c>
      <c r="F52">
        <v>3.1997</v>
      </c>
      <c r="G52">
        <v>3.0434999999999999</v>
      </c>
      <c r="H52">
        <v>3.3559999999999999</v>
      </c>
      <c r="I52" t="str">
        <f t="shared" si="0"/>
        <v>In Dec, absenteeism was not significantly higher than expected in Region 5.</v>
      </c>
    </row>
    <row r="53" spans="1:9" x14ac:dyDescent="0.25">
      <c r="A53" t="s">
        <v>24</v>
      </c>
      <c r="B53" t="s">
        <v>3</v>
      </c>
      <c r="C53">
        <v>3.4695999999999998</v>
      </c>
      <c r="D53">
        <v>2.9268000000000001</v>
      </c>
      <c r="E53">
        <v>4.0124000000000004</v>
      </c>
      <c r="F53">
        <v>3.2082999999999999</v>
      </c>
      <c r="G53">
        <v>2.8605</v>
      </c>
      <c r="H53">
        <v>3.5560999999999998</v>
      </c>
      <c r="I53" t="str">
        <f t="shared" si="0"/>
        <v>In Jan, absenteeism was not significantly higher than expected in Region 5.</v>
      </c>
    </row>
    <row r="54" spans="1:9" x14ac:dyDescent="0.25">
      <c r="A54" t="s">
        <v>24</v>
      </c>
      <c r="B54" t="s">
        <v>4</v>
      </c>
      <c r="C54">
        <v>3.6642000000000001</v>
      </c>
      <c r="D54">
        <v>3.0630999999999999</v>
      </c>
      <c r="E54">
        <v>4.2652999999999999</v>
      </c>
      <c r="F54">
        <v>2.6392000000000002</v>
      </c>
      <c r="G54">
        <v>2.3435999999999999</v>
      </c>
      <c r="H54">
        <v>2.9348999999999998</v>
      </c>
      <c r="I54" t="str">
        <f t="shared" si="0"/>
        <v>In Feb, absenteeism was significantly higher than expected in Region 5.</v>
      </c>
    </row>
    <row r="55" spans="1:9" x14ac:dyDescent="0.25">
      <c r="A55" t="s">
        <v>24</v>
      </c>
      <c r="B55" t="s">
        <v>5</v>
      </c>
      <c r="F55">
        <v>2.4161999999999999</v>
      </c>
      <c r="G55">
        <v>2.3488000000000002</v>
      </c>
      <c r="H55">
        <v>2.4836999999999998</v>
      </c>
    </row>
    <row r="56" spans="1:9" x14ac:dyDescent="0.25">
      <c r="A56" t="s">
        <v>24</v>
      </c>
      <c r="B56" t="s">
        <v>6</v>
      </c>
      <c r="F56">
        <v>2.3039000000000001</v>
      </c>
      <c r="G56">
        <v>2.2071999999999998</v>
      </c>
      <c r="H56">
        <v>2.4005999999999998</v>
      </c>
    </row>
    <row r="57" spans="1:9" x14ac:dyDescent="0.25">
      <c r="A57" t="s">
        <v>24</v>
      </c>
      <c r="B57" t="s">
        <v>7</v>
      </c>
      <c r="F57">
        <v>2.2054</v>
      </c>
      <c r="G57">
        <v>2.0564</v>
      </c>
      <c r="H57">
        <v>2.3542999999999998</v>
      </c>
    </row>
    <row r="58" spans="1:9" x14ac:dyDescent="0.25">
      <c r="A58" t="s">
        <v>24</v>
      </c>
      <c r="B58" t="s">
        <v>8</v>
      </c>
      <c r="F58">
        <v>1.7033</v>
      </c>
      <c r="G58">
        <v>1.5223</v>
      </c>
      <c r="H58">
        <v>1.8842000000000001</v>
      </c>
    </row>
    <row r="59" spans="1:9" x14ac:dyDescent="0.25">
      <c r="A59" t="s">
        <v>24</v>
      </c>
      <c r="B59" t="s">
        <v>9</v>
      </c>
      <c r="F59">
        <v>2.0299999999999998</v>
      </c>
      <c r="G59">
        <v>1.8483000000000001</v>
      </c>
      <c r="H59">
        <v>2.2117</v>
      </c>
    </row>
    <row r="60" spans="1:9" x14ac:dyDescent="0.25">
      <c r="A60" t="s">
        <v>24</v>
      </c>
      <c r="B60" t="s">
        <v>10</v>
      </c>
      <c r="F60">
        <v>2.1570999999999998</v>
      </c>
      <c r="G60">
        <v>2.0295999999999998</v>
      </c>
      <c r="H60">
        <v>2.2846000000000002</v>
      </c>
    </row>
    <row r="61" spans="1:9" x14ac:dyDescent="0.25">
      <c r="A61" t="s">
        <v>24</v>
      </c>
      <c r="B61" t="s">
        <v>11</v>
      </c>
      <c r="F61">
        <v>2.3182999999999998</v>
      </c>
      <c r="G61">
        <v>2.1953</v>
      </c>
      <c r="H61">
        <v>2.4413</v>
      </c>
    </row>
    <row r="62" spans="1:9" x14ac:dyDescent="0.25">
      <c r="A62" t="s">
        <v>25</v>
      </c>
      <c r="B62" t="s">
        <v>0</v>
      </c>
      <c r="C62">
        <v>2.3586999999999998</v>
      </c>
      <c r="D62">
        <v>2.1055000000000001</v>
      </c>
      <c r="E62">
        <v>2.6118000000000001</v>
      </c>
      <c r="F62">
        <v>2.1907000000000001</v>
      </c>
      <c r="G62">
        <v>2.0863</v>
      </c>
      <c r="H62">
        <v>2.2951999999999999</v>
      </c>
      <c r="I62" t="str">
        <f t="shared" si="0"/>
        <v>In Oct, absenteeism was not significantly higher than expected in Region 6.</v>
      </c>
    </row>
    <row r="63" spans="1:9" x14ac:dyDescent="0.25">
      <c r="A63" t="s">
        <v>25</v>
      </c>
      <c r="B63" t="s">
        <v>1</v>
      </c>
      <c r="C63">
        <v>2.0933000000000002</v>
      </c>
      <c r="D63">
        <v>1.5491999999999999</v>
      </c>
      <c r="E63">
        <v>2.6373000000000002</v>
      </c>
      <c r="F63">
        <v>2.2993999999999999</v>
      </c>
      <c r="G63">
        <v>2.1396000000000002</v>
      </c>
      <c r="H63">
        <v>2.4592000000000001</v>
      </c>
      <c r="I63" t="str">
        <f t="shared" si="0"/>
        <v>In Nov, absenteeism was not significantly higher than expected in Region 6.</v>
      </c>
    </row>
    <row r="64" spans="1:9" x14ac:dyDescent="0.25">
      <c r="A64" t="s">
        <v>25</v>
      </c>
      <c r="B64" t="s">
        <v>2</v>
      </c>
      <c r="C64">
        <v>2.2307000000000001</v>
      </c>
      <c r="D64">
        <v>1.8962000000000001</v>
      </c>
      <c r="E64">
        <v>2.5651000000000002</v>
      </c>
      <c r="F64">
        <v>2.5748000000000002</v>
      </c>
      <c r="G64">
        <v>2.3681999999999999</v>
      </c>
      <c r="H64">
        <v>2.7814000000000001</v>
      </c>
      <c r="I64" t="str">
        <f t="shared" si="0"/>
        <v>In Dec, absenteeism was not significantly higher than expected in Region 6.</v>
      </c>
    </row>
    <row r="65" spans="1:9" x14ac:dyDescent="0.25">
      <c r="A65" t="s">
        <v>25</v>
      </c>
      <c r="B65" t="s">
        <v>3</v>
      </c>
      <c r="C65">
        <v>2.4668999999999999</v>
      </c>
      <c r="D65">
        <v>2.1920999999999999</v>
      </c>
      <c r="E65">
        <v>2.7416999999999998</v>
      </c>
      <c r="F65">
        <v>3.0762</v>
      </c>
      <c r="G65">
        <v>2.9218999999999999</v>
      </c>
      <c r="H65">
        <v>3.2305999999999999</v>
      </c>
      <c r="I65" t="str">
        <f t="shared" si="0"/>
        <v>In Jan, absenteeism was not significantly higher than expected in Region 6.</v>
      </c>
    </row>
    <row r="66" spans="1:9" x14ac:dyDescent="0.25">
      <c r="A66" t="s">
        <v>25</v>
      </c>
      <c r="B66" t="s">
        <v>4</v>
      </c>
      <c r="C66">
        <v>2.6116999999999999</v>
      </c>
      <c r="D66">
        <v>2.3772000000000002</v>
      </c>
      <c r="E66">
        <v>2.8462000000000001</v>
      </c>
      <c r="F66">
        <v>2.3334999999999999</v>
      </c>
      <c r="G66">
        <v>2.2585999999999999</v>
      </c>
      <c r="H66">
        <v>2.4083000000000001</v>
      </c>
      <c r="I66" t="str">
        <f t="shared" si="0"/>
        <v>In Feb, absenteeism was not significantly higher than expected in Region 6.</v>
      </c>
    </row>
    <row r="67" spans="1:9" x14ac:dyDescent="0.25">
      <c r="A67" t="s">
        <v>25</v>
      </c>
      <c r="B67" t="s">
        <v>5</v>
      </c>
      <c r="F67">
        <v>2.0529999999999999</v>
      </c>
      <c r="G67">
        <v>1.7457</v>
      </c>
      <c r="H67">
        <v>2.3603000000000001</v>
      </c>
    </row>
    <row r="68" spans="1:9" x14ac:dyDescent="0.25">
      <c r="A68" t="s">
        <v>25</v>
      </c>
      <c r="B68" t="s">
        <v>6</v>
      </c>
      <c r="F68">
        <v>2.1223000000000001</v>
      </c>
      <c r="G68">
        <v>1.9837</v>
      </c>
      <c r="H68">
        <v>2.2610000000000001</v>
      </c>
    </row>
    <row r="69" spans="1:9" x14ac:dyDescent="0.25">
      <c r="A69" t="s">
        <v>25</v>
      </c>
      <c r="B69" t="s">
        <v>7</v>
      </c>
      <c r="F69">
        <v>1.8972</v>
      </c>
      <c r="G69">
        <v>1.6926000000000001</v>
      </c>
      <c r="H69">
        <v>2.1017000000000001</v>
      </c>
    </row>
    <row r="70" spans="1:9" x14ac:dyDescent="0.25">
      <c r="A70" t="s">
        <v>25</v>
      </c>
      <c r="B70" t="s">
        <v>8</v>
      </c>
      <c r="F70">
        <v>1.5564</v>
      </c>
      <c r="G70">
        <v>1.3113999999999999</v>
      </c>
      <c r="H70">
        <v>1.8012999999999999</v>
      </c>
    </row>
    <row r="71" spans="1:9" x14ac:dyDescent="0.25">
      <c r="A71" t="s">
        <v>25</v>
      </c>
      <c r="B71" t="s">
        <v>9</v>
      </c>
      <c r="F71">
        <v>2.0653999999999999</v>
      </c>
      <c r="G71">
        <v>1.8319000000000001</v>
      </c>
      <c r="H71">
        <v>2.2989000000000002</v>
      </c>
    </row>
    <row r="72" spans="1:9" x14ac:dyDescent="0.25">
      <c r="A72" t="s">
        <v>25</v>
      </c>
      <c r="B72" t="s">
        <v>10</v>
      </c>
      <c r="F72">
        <v>2.1315</v>
      </c>
      <c r="G72">
        <v>1.7379</v>
      </c>
      <c r="H72">
        <v>2.5251000000000001</v>
      </c>
    </row>
    <row r="73" spans="1:9" x14ac:dyDescent="0.25">
      <c r="A73" t="s">
        <v>25</v>
      </c>
      <c r="B73" t="s">
        <v>11</v>
      </c>
      <c r="F73">
        <v>2.2894999999999999</v>
      </c>
      <c r="G73">
        <v>2.1579999999999999</v>
      </c>
      <c r="H73">
        <v>2.4211</v>
      </c>
    </row>
    <row r="74" spans="1:9" x14ac:dyDescent="0.25">
      <c r="A74" t="s">
        <v>26</v>
      </c>
      <c r="B74" t="s">
        <v>0</v>
      </c>
      <c r="C74">
        <v>2.4510000000000001</v>
      </c>
      <c r="D74">
        <v>2.1212</v>
      </c>
      <c r="E74">
        <v>2.7808000000000002</v>
      </c>
      <c r="F74">
        <v>2.2608000000000001</v>
      </c>
      <c r="G74">
        <v>1.8788</v>
      </c>
      <c r="H74">
        <v>2.6427999999999998</v>
      </c>
      <c r="I74" t="str">
        <f t="shared" ref="I74:I114" si="1">IF(D74&gt;H74,"In "&amp;B74&amp;", absenteeism was significantly higher than expected in"&amp;" "&amp;A74&amp;".","In "&amp;B74&amp;", absenteeism was not significantly higher than expected in"&amp;" "&amp;A74&amp;".")</f>
        <v>In Oct, absenteeism was not significantly higher than expected in Region 7.</v>
      </c>
    </row>
    <row r="75" spans="1:9" x14ac:dyDescent="0.25">
      <c r="A75" t="s">
        <v>26</v>
      </c>
      <c r="B75" t="s">
        <v>1</v>
      </c>
      <c r="C75">
        <v>1.9518</v>
      </c>
      <c r="D75">
        <v>1.7010000000000001</v>
      </c>
      <c r="E75">
        <v>2.2027000000000001</v>
      </c>
      <c r="F75">
        <v>2.7633999999999999</v>
      </c>
      <c r="G75">
        <v>2.4194</v>
      </c>
      <c r="H75">
        <v>3.1074999999999999</v>
      </c>
      <c r="I75" t="str">
        <f t="shared" si="1"/>
        <v>In Nov, absenteeism was not significantly higher than expected in Region 7.</v>
      </c>
    </row>
    <row r="76" spans="1:9" x14ac:dyDescent="0.25">
      <c r="A76" t="s">
        <v>26</v>
      </c>
      <c r="B76" t="s">
        <v>2</v>
      </c>
      <c r="C76">
        <v>3.0032999999999999</v>
      </c>
      <c r="D76">
        <v>1.84</v>
      </c>
      <c r="E76">
        <v>4.1665999999999999</v>
      </c>
      <c r="F76">
        <v>3.0910000000000002</v>
      </c>
      <c r="G76">
        <v>2.7648000000000001</v>
      </c>
      <c r="H76">
        <v>3.4171</v>
      </c>
      <c r="I76" t="str">
        <f t="shared" si="1"/>
        <v>In Dec, absenteeism was not significantly higher than expected in Region 7.</v>
      </c>
    </row>
    <row r="77" spans="1:9" x14ac:dyDescent="0.25">
      <c r="A77" t="s">
        <v>26</v>
      </c>
      <c r="B77" t="s">
        <v>3</v>
      </c>
      <c r="C77">
        <v>2.5573000000000001</v>
      </c>
      <c r="D77">
        <v>0.94069999999999998</v>
      </c>
      <c r="E77">
        <v>4.1738</v>
      </c>
      <c r="F77">
        <v>2.8176999999999999</v>
      </c>
      <c r="G77">
        <v>2.1738</v>
      </c>
      <c r="H77">
        <v>3.4617</v>
      </c>
      <c r="I77" t="str">
        <f t="shared" si="1"/>
        <v>In Jan, absenteeism was not significantly higher than expected in Region 7.</v>
      </c>
    </row>
    <row r="78" spans="1:9" x14ac:dyDescent="0.25">
      <c r="A78" t="s">
        <v>26</v>
      </c>
      <c r="B78" t="s">
        <v>4</v>
      </c>
      <c r="C78">
        <v>3.7831000000000001</v>
      </c>
      <c r="D78">
        <v>3.0583999999999998</v>
      </c>
      <c r="E78">
        <v>4.5077999999999996</v>
      </c>
      <c r="F78">
        <v>2.6758000000000002</v>
      </c>
      <c r="G78">
        <v>2.5263</v>
      </c>
      <c r="H78">
        <v>2.8252999999999999</v>
      </c>
      <c r="I78" t="str">
        <f t="shared" si="1"/>
        <v>In Feb, absenteeism was significantly higher than expected in Region 7.</v>
      </c>
    </row>
    <row r="79" spans="1:9" x14ac:dyDescent="0.25">
      <c r="A79" t="s">
        <v>26</v>
      </c>
      <c r="B79" t="s">
        <v>5</v>
      </c>
      <c r="F79">
        <v>2.3445</v>
      </c>
      <c r="G79">
        <v>1.9856</v>
      </c>
      <c r="H79">
        <v>2.7033999999999998</v>
      </c>
    </row>
    <row r="80" spans="1:9" x14ac:dyDescent="0.25">
      <c r="A80" t="s">
        <v>26</v>
      </c>
      <c r="B80" t="s">
        <v>6</v>
      </c>
      <c r="F80">
        <v>2.3603000000000001</v>
      </c>
      <c r="G80">
        <v>2.2147000000000001</v>
      </c>
      <c r="H80">
        <v>2.5059</v>
      </c>
    </row>
    <row r="81" spans="1:9" x14ac:dyDescent="0.25">
      <c r="A81" t="s">
        <v>26</v>
      </c>
      <c r="B81" t="s">
        <v>7</v>
      </c>
      <c r="F81">
        <v>2.0611000000000002</v>
      </c>
      <c r="G81">
        <v>1.546</v>
      </c>
      <c r="H81">
        <v>2.5762999999999998</v>
      </c>
    </row>
    <row r="82" spans="1:9" x14ac:dyDescent="0.25">
      <c r="A82" t="s">
        <v>26</v>
      </c>
      <c r="B82" t="s">
        <v>8</v>
      </c>
      <c r="F82">
        <v>1.9453</v>
      </c>
      <c r="G82">
        <v>1.7159</v>
      </c>
      <c r="H82">
        <v>2.1747999999999998</v>
      </c>
    </row>
    <row r="83" spans="1:9" x14ac:dyDescent="0.25">
      <c r="A83" t="s">
        <v>26</v>
      </c>
      <c r="B83" t="s">
        <v>9</v>
      </c>
      <c r="F83">
        <v>2.3462999999999998</v>
      </c>
      <c r="G83">
        <v>2.0306999999999999</v>
      </c>
      <c r="H83">
        <v>2.6619000000000002</v>
      </c>
    </row>
    <row r="84" spans="1:9" x14ac:dyDescent="0.25">
      <c r="A84" t="s">
        <v>26</v>
      </c>
      <c r="B84" t="s">
        <v>10</v>
      </c>
      <c r="F84">
        <v>2.214</v>
      </c>
      <c r="G84">
        <v>2.0476000000000001</v>
      </c>
      <c r="H84">
        <v>2.3805000000000001</v>
      </c>
    </row>
    <row r="85" spans="1:9" x14ac:dyDescent="0.25">
      <c r="A85" t="s">
        <v>26</v>
      </c>
      <c r="B85" t="s">
        <v>11</v>
      </c>
      <c r="F85">
        <v>2.5205000000000002</v>
      </c>
      <c r="G85">
        <v>2.1463999999999999</v>
      </c>
      <c r="H85">
        <v>2.8946000000000001</v>
      </c>
    </row>
    <row r="86" spans="1:9" x14ac:dyDescent="0.25">
      <c r="A86" t="s">
        <v>27</v>
      </c>
      <c r="B86" t="s">
        <v>0</v>
      </c>
      <c r="C86">
        <v>2.2614999999999998</v>
      </c>
      <c r="D86">
        <v>1.8978999999999999</v>
      </c>
      <c r="E86">
        <v>2.6252</v>
      </c>
      <c r="F86">
        <v>1.9975000000000001</v>
      </c>
      <c r="G86">
        <v>1.8424</v>
      </c>
      <c r="H86">
        <v>2.1524999999999999</v>
      </c>
      <c r="I86" t="str">
        <f t="shared" si="1"/>
        <v>In Oct, absenteeism was not significantly higher than expected in Region 8.</v>
      </c>
    </row>
    <row r="87" spans="1:9" x14ac:dyDescent="0.25">
      <c r="A87" t="s">
        <v>27</v>
      </c>
      <c r="B87" t="s">
        <v>1</v>
      </c>
      <c r="C87">
        <v>2.1011000000000002</v>
      </c>
      <c r="D87">
        <v>1.7165999999999999</v>
      </c>
      <c r="E87">
        <v>2.4855999999999998</v>
      </c>
      <c r="F87">
        <v>2.8767999999999998</v>
      </c>
      <c r="G87">
        <v>2.6524000000000001</v>
      </c>
      <c r="H87">
        <v>3.1013000000000002</v>
      </c>
      <c r="I87" t="str">
        <f t="shared" si="1"/>
        <v>In Nov, absenteeism was not significantly higher than expected in Region 8.</v>
      </c>
    </row>
    <row r="88" spans="1:9" x14ac:dyDescent="0.25">
      <c r="A88" t="s">
        <v>27</v>
      </c>
      <c r="B88" t="s">
        <v>2</v>
      </c>
      <c r="C88">
        <v>3.3401000000000001</v>
      </c>
      <c r="D88">
        <v>2.4746000000000001</v>
      </c>
      <c r="E88">
        <v>4.2057000000000002</v>
      </c>
      <c r="F88">
        <v>2.9881000000000002</v>
      </c>
      <c r="G88">
        <v>2.8001</v>
      </c>
      <c r="H88">
        <v>3.1760999999999999</v>
      </c>
      <c r="I88" t="str">
        <f t="shared" si="1"/>
        <v>In Dec, absenteeism was not significantly higher than expected in Region 8.</v>
      </c>
    </row>
    <row r="89" spans="1:9" x14ac:dyDescent="0.25">
      <c r="A89" t="s">
        <v>27</v>
      </c>
      <c r="B89" t="s">
        <v>3</v>
      </c>
      <c r="C89">
        <v>4.3067000000000002</v>
      </c>
      <c r="D89">
        <v>2.9735</v>
      </c>
      <c r="E89">
        <v>5.6398000000000001</v>
      </c>
      <c r="F89">
        <v>3.5333000000000001</v>
      </c>
      <c r="G89">
        <v>3.3773</v>
      </c>
      <c r="H89">
        <v>3.6892</v>
      </c>
      <c r="I89" t="str">
        <f t="shared" si="1"/>
        <v>In Jan, absenteeism was not significantly higher than expected in Region 8.</v>
      </c>
    </row>
    <row r="90" spans="1:9" x14ac:dyDescent="0.25">
      <c r="A90" t="s">
        <v>27</v>
      </c>
      <c r="B90" t="s">
        <v>4</v>
      </c>
      <c r="C90">
        <v>3.2639</v>
      </c>
      <c r="D90">
        <v>2.6465000000000001</v>
      </c>
      <c r="E90">
        <v>3.8813</v>
      </c>
      <c r="F90">
        <v>2.4941</v>
      </c>
      <c r="G90">
        <v>2.0941000000000001</v>
      </c>
      <c r="H90">
        <v>2.8940000000000001</v>
      </c>
      <c r="I90" t="str">
        <f t="shared" si="1"/>
        <v>In Feb, absenteeism was not significantly higher than expected in Region 8.</v>
      </c>
    </row>
    <row r="91" spans="1:9" x14ac:dyDescent="0.25">
      <c r="A91" t="s">
        <v>27</v>
      </c>
      <c r="B91" t="s">
        <v>5</v>
      </c>
      <c r="F91">
        <v>2.3868999999999998</v>
      </c>
      <c r="G91">
        <v>2.1113</v>
      </c>
      <c r="H91">
        <v>2.6625999999999999</v>
      </c>
    </row>
    <row r="92" spans="1:9" x14ac:dyDescent="0.25">
      <c r="A92" t="s">
        <v>27</v>
      </c>
      <c r="B92" t="s">
        <v>6</v>
      </c>
      <c r="F92">
        <v>2.0297999999999998</v>
      </c>
      <c r="G92">
        <v>1.8565</v>
      </c>
      <c r="H92">
        <v>2.2029999999999998</v>
      </c>
    </row>
    <row r="93" spans="1:9" x14ac:dyDescent="0.25">
      <c r="A93" t="s">
        <v>27</v>
      </c>
      <c r="B93" t="s">
        <v>7</v>
      </c>
      <c r="F93">
        <v>1.7370000000000001</v>
      </c>
      <c r="G93">
        <v>1.5114000000000001</v>
      </c>
      <c r="H93">
        <v>1.9624999999999999</v>
      </c>
    </row>
    <row r="94" spans="1:9" x14ac:dyDescent="0.25">
      <c r="A94" t="s">
        <v>27</v>
      </c>
      <c r="B94" t="s">
        <v>8</v>
      </c>
      <c r="F94">
        <v>1.7487999999999999</v>
      </c>
      <c r="G94">
        <v>1.5740000000000001</v>
      </c>
      <c r="H94">
        <v>1.9237</v>
      </c>
    </row>
    <row r="95" spans="1:9" x14ac:dyDescent="0.25">
      <c r="A95" t="s">
        <v>27</v>
      </c>
      <c r="B95" t="s">
        <v>9</v>
      </c>
      <c r="F95">
        <v>1.8620000000000001</v>
      </c>
      <c r="G95">
        <v>1.5044999999999999</v>
      </c>
      <c r="H95">
        <v>2.2193999999999998</v>
      </c>
    </row>
    <row r="96" spans="1:9" x14ac:dyDescent="0.25">
      <c r="A96" t="s">
        <v>27</v>
      </c>
      <c r="B96" t="s">
        <v>10</v>
      </c>
      <c r="F96">
        <v>1.9427000000000001</v>
      </c>
      <c r="G96">
        <v>1.8359000000000001</v>
      </c>
      <c r="H96">
        <v>2.0493999999999999</v>
      </c>
    </row>
    <row r="97" spans="1:9" x14ac:dyDescent="0.25">
      <c r="A97" t="s">
        <v>27</v>
      </c>
      <c r="B97" t="s">
        <v>11</v>
      </c>
      <c r="F97">
        <v>1.9799</v>
      </c>
      <c r="G97">
        <v>1.8428</v>
      </c>
      <c r="H97">
        <v>2.117</v>
      </c>
    </row>
    <row r="98" spans="1:9" x14ac:dyDescent="0.25">
      <c r="A98" t="s">
        <v>28</v>
      </c>
      <c r="B98" t="s">
        <v>0</v>
      </c>
      <c r="C98">
        <v>2.3980999999999999</v>
      </c>
      <c r="D98">
        <v>2.1069</v>
      </c>
      <c r="E98">
        <v>2.6894</v>
      </c>
      <c r="F98">
        <v>2.0434000000000001</v>
      </c>
      <c r="G98">
        <v>1.9212</v>
      </c>
      <c r="H98">
        <v>2.1656</v>
      </c>
      <c r="I98" t="str">
        <f t="shared" si="1"/>
        <v>In Oct, absenteeism was not significantly higher than expected in Region 9.</v>
      </c>
    </row>
    <row r="99" spans="1:9" x14ac:dyDescent="0.25">
      <c r="A99" t="s">
        <v>28</v>
      </c>
      <c r="B99" t="s">
        <v>1</v>
      </c>
      <c r="C99">
        <v>2.5249000000000001</v>
      </c>
      <c r="D99">
        <v>2.0442999999999998</v>
      </c>
      <c r="E99">
        <v>3.0053999999999998</v>
      </c>
      <c r="F99">
        <v>2.2812000000000001</v>
      </c>
      <c r="G99">
        <v>2.1254</v>
      </c>
      <c r="H99">
        <v>2.4369000000000001</v>
      </c>
      <c r="I99" t="str">
        <f t="shared" si="1"/>
        <v>In Nov, absenteeism was not significantly higher than expected in Region 9.</v>
      </c>
    </row>
    <row r="100" spans="1:9" x14ac:dyDescent="0.25">
      <c r="A100" t="s">
        <v>28</v>
      </c>
      <c r="B100" t="s">
        <v>2</v>
      </c>
      <c r="C100">
        <v>2.5828000000000002</v>
      </c>
      <c r="D100">
        <v>2.0991</v>
      </c>
      <c r="E100">
        <v>3.0665</v>
      </c>
      <c r="F100">
        <v>2.6732999999999998</v>
      </c>
      <c r="G100">
        <v>2.5373000000000001</v>
      </c>
      <c r="H100">
        <v>2.8092999999999999</v>
      </c>
      <c r="I100" t="str">
        <f t="shared" si="1"/>
        <v>In Dec, absenteeism was not significantly higher than expected in Region 9.</v>
      </c>
    </row>
    <row r="101" spans="1:9" x14ac:dyDescent="0.25">
      <c r="A101" t="s">
        <v>28</v>
      </c>
      <c r="B101" t="s">
        <v>3</v>
      </c>
      <c r="C101">
        <v>3.5266999999999999</v>
      </c>
      <c r="D101">
        <v>3.2530000000000001</v>
      </c>
      <c r="E101">
        <v>3.8003999999999998</v>
      </c>
      <c r="F101">
        <v>3.556</v>
      </c>
      <c r="G101">
        <v>3.3883999999999999</v>
      </c>
      <c r="H101">
        <v>3.7235999999999998</v>
      </c>
      <c r="I101" t="str">
        <f t="shared" si="1"/>
        <v>In Jan, absenteeism was not significantly higher than expected in Region 9.</v>
      </c>
    </row>
    <row r="102" spans="1:9" x14ac:dyDescent="0.25">
      <c r="A102" t="s">
        <v>28</v>
      </c>
      <c r="B102" t="s">
        <v>4</v>
      </c>
      <c r="C102">
        <v>2.3725000000000001</v>
      </c>
      <c r="D102">
        <v>1.9478</v>
      </c>
      <c r="E102">
        <v>2.7972000000000001</v>
      </c>
      <c r="F102">
        <v>2.4864999999999999</v>
      </c>
      <c r="G102">
        <v>2.4058999999999999</v>
      </c>
      <c r="H102">
        <v>2.5670999999999999</v>
      </c>
      <c r="I102" t="str">
        <f t="shared" si="1"/>
        <v>In Feb, absenteeism was not significantly higher than expected in Region 9.</v>
      </c>
    </row>
    <row r="103" spans="1:9" x14ac:dyDescent="0.25">
      <c r="A103" t="s">
        <v>28</v>
      </c>
      <c r="B103" t="s">
        <v>5</v>
      </c>
      <c r="F103">
        <v>2.3557000000000001</v>
      </c>
      <c r="G103">
        <v>2.2115999999999998</v>
      </c>
      <c r="H103">
        <v>2.4998</v>
      </c>
    </row>
    <row r="104" spans="1:9" x14ac:dyDescent="0.25">
      <c r="A104" t="s">
        <v>28</v>
      </c>
      <c r="B104" t="s">
        <v>6</v>
      </c>
      <c r="F104">
        <v>2.4573</v>
      </c>
      <c r="G104">
        <v>1.9861</v>
      </c>
      <c r="H104">
        <v>2.9283999999999999</v>
      </c>
    </row>
    <row r="105" spans="1:9" x14ac:dyDescent="0.25">
      <c r="A105" t="s">
        <v>28</v>
      </c>
      <c r="B105" t="s">
        <v>7</v>
      </c>
      <c r="F105">
        <v>2.2648000000000001</v>
      </c>
      <c r="G105">
        <v>1.9283999999999999</v>
      </c>
      <c r="H105">
        <v>2.6012</v>
      </c>
    </row>
    <row r="106" spans="1:9" x14ac:dyDescent="0.25">
      <c r="A106" t="s">
        <v>28</v>
      </c>
      <c r="B106" t="s">
        <v>8</v>
      </c>
      <c r="F106">
        <v>1.7939000000000001</v>
      </c>
      <c r="G106">
        <v>1.4244000000000001</v>
      </c>
      <c r="H106">
        <v>2.1635</v>
      </c>
    </row>
    <row r="107" spans="1:9" x14ac:dyDescent="0.25">
      <c r="A107" t="s">
        <v>28</v>
      </c>
      <c r="B107" t="s">
        <v>9</v>
      </c>
      <c r="F107">
        <v>2.1617999999999999</v>
      </c>
      <c r="G107">
        <v>2.0059</v>
      </c>
      <c r="H107">
        <v>2.3178000000000001</v>
      </c>
    </row>
    <row r="108" spans="1:9" x14ac:dyDescent="0.25">
      <c r="A108" t="s">
        <v>28</v>
      </c>
      <c r="B108" t="s">
        <v>10</v>
      </c>
      <c r="F108">
        <v>2.3409</v>
      </c>
      <c r="G108">
        <v>2.1299000000000001</v>
      </c>
      <c r="H108">
        <v>2.5518999999999998</v>
      </c>
    </row>
    <row r="109" spans="1:9" x14ac:dyDescent="0.25">
      <c r="A109" t="s">
        <v>28</v>
      </c>
      <c r="B109" t="s">
        <v>11</v>
      </c>
      <c r="F109">
        <v>2.2025999999999999</v>
      </c>
      <c r="G109">
        <v>2.0691000000000002</v>
      </c>
      <c r="H109">
        <v>2.3361999999999998</v>
      </c>
    </row>
    <row r="110" spans="1:9" x14ac:dyDescent="0.25">
      <c r="A110" t="s">
        <v>29</v>
      </c>
      <c r="B110" t="s">
        <v>0</v>
      </c>
      <c r="C110">
        <v>3.0125000000000002</v>
      </c>
      <c r="D110">
        <v>2.198</v>
      </c>
      <c r="E110">
        <v>3.8269000000000002</v>
      </c>
      <c r="F110">
        <v>2.8603999999999998</v>
      </c>
      <c r="G110">
        <v>2.2854000000000001</v>
      </c>
      <c r="H110">
        <v>3.4355000000000002</v>
      </c>
      <c r="I110" t="str">
        <f t="shared" si="1"/>
        <v>In Oct, absenteeism was not significantly higher than expected in Region 10.</v>
      </c>
    </row>
    <row r="111" spans="1:9" x14ac:dyDescent="0.25">
      <c r="A111" t="s">
        <v>29</v>
      </c>
      <c r="B111" t="s">
        <v>1</v>
      </c>
      <c r="C111">
        <v>3.6080000000000001</v>
      </c>
      <c r="D111">
        <v>3.2101999999999999</v>
      </c>
      <c r="E111">
        <v>4.0057</v>
      </c>
      <c r="F111">
        <v>2.9477000000000002</v>
      </c>
      <c r="G111">
        <v>2.6133999999999999</v>
      </c>
      <c r="H111">
        <v>3.2818999999999998</v>
      </c>
      <c r="I111" t="str">
        <f t="shared" si="1"/>
        <v>In Nov, absenteeism was not significantly higher than expected in Region 10.</v>
      </c>
    </row>
    <row r="112" spans="1:9" x14ac:dyDescent="0.25">
      <c r="A112" t="s">
        <v>29</v>
      </c>
      <c r="B112" t="s">
        <v>2</v>
      </c>
      <c r="C112">
        <v>3.4516</v>
      </c>
      <c r="D112">
        <v>2.3203999999999998</v>
      </c>
      <c r="E112">
        <v>4.5827999999999998</v>
      </c>
      <c r="F112">
        <v>3.4965000000000002</v>
      </c>
      <c r="G112">
        <v>3.2286999999999999</v>
      </c>
      <c r="H112">
        <v>3.7642000000000002</v>
      </c>
      <c r="I112" t="str">
        <f t="shared" si="1"/>
        <v>In Dec, absenteeism was not significantly higher than expected in Region 10.</v>
      </c>
    </row>
    <row r="113" spans="1:9" x14ac:dyDescent="0.25">
      <c r="A113" t="s">
        <v>29</v>
      </c>
      <c r="B113" t="s">
        <v>3</v>
      </c>
      <c r="C113">
        <v>4.0266000000000002</v>
      </c>
      <c r="D113">
        <v>3.4319000000000002</v>
      </c>
      <c r="E113">
        <v>4.6212999999999997</v>
      </c>
      <c r="F113">
        <v>4.0313999999999997</v>
      </c>
      <c r="G113">
        <v>3.5063</v>
      </c>
      <c r="H113">
        <v>4.5566000000000004</v>
      </c>
      <c r="I113" t="str">
        <f t="shared" si="1"/>
        <v>In Jan, absenteeism was not significantly higher than expected in Region 10.</v>
      </c>
    </row>
    <row r="114" spans="1:9" x14ac:dyDescent="0.25">
      <c r="A114" t="s">
        <v>29</v>
      </c>
      <c r="B114" t="s">
        <v>4</v>
      </c>
      <c r="C114">
        <v>4.8685999999999998</v>
      </c>
      <c r="D114">
        <v>3.9868999999999999</v>
      </c>
      <c r="E114">
        <v>5.7502000000000004</v>
      </c>
      <c r="F114">
        <v>3.4430000000000001</v>
      </c>
      <c r="G114">
        <v>3.0424000000000002</v>
      </c>
      <c r="H114">
        <v>3.8435999999999999</v>
      </c>
      <c r="I114" t="str">
        <f t="shared" si="1"/>
        <v>In Feb, absenteeism was significantly higher than expected in Region 10.</v>
      </c>
    </row>
    <row r="115" spans="1:9" x14ac:dyDescent="0.25">
      <c r="A115" t="s">
        <v>29</v>
      </c>
      <c r="B115" t="s">
        <v>5</v>
      </c>
      <c r="F115">
        <v>3.3227000000000002</v>
      </c>
      <c r="G115">
        <v>2.9811999999999999</v>
      </c>
      <c r="H115">
        <v>3.6642000000000001</v>
      </c>
    </row>
    <row r="116" spans="1:9" x14ac:dyDescent="0.25">
      <c r="A116" t="s">
        <v>29</v>
      </c>
      <c r="B116" t="s">
        <v>6</v>
      </c>
      <c r="F116">
        <v>2.4419</v>
      </c>
      <c r="G116">
        <v>2.0663999999999998</v>
      </c>
      <c r="H116">
        <v>2.8174999999999999</v>
      </c>
    </row>
    <row r="117" spans="1:9" x14ac:dyDescent="0.25">
      <c r="A117" t="s">
        <v>29</v>
      </c>
      <c r="B117" t="s">
        <v>7</v>
      </c>
      <c r="F117">
        <v>2.9550999999999998</v>
      </c>
      <c r="G117">
        <v>2.7902999999999998</v>
      </c>
      <c r="H117">
        <v>3.1198999999999999</v>
      </c>
    </row>
    <row r="118" spans="1:9" x14ac:dyDescent="0.25">
      <c r="A118" t="s">
        <v>29</v>
      </c>
      <c r="B118" t="s">
        <v>8</v>
      </c>
      <c r="F118">
        <v>2.4308999999999998</v>
      </c>
      <c r="G118">
        <v>2.1366000000000001</v>
      </c>
      <c r="H118">
        <v>2.7252000000000001</v>
      </c>
    </row>
    <row r="119" spans="1:9" x14ac:dyDescent="0.25">
      <c r="A119" t="s">
        <v>29</v>
      </c>
      <c r="B119" t="s">
        <v>9</v>
      </c>
      <c r="F119">
        <v>2.3803999999999998</v>
      </c>
      <c r="G119">
        <v>2.0541999999999998</v>
      </c>
      <c r="H119">
        <v>2.7065000000000001</v>
      </c>
    </row>
    <row r="120" spans="1:9" x14ac:dyDescent="0.25">
      <c r="A120" t="s">
        <v>29</v>
      </c>
      <c r="B120" t="s">
        <v>10</v>
      </c>
      <c r="F120">
        <v>2.4885999999999999</v>
      </c>
      <c r="G120">
        <v>1.8362000000000001</v>
      </c>
      <c r="H120">
        <v>3.1410999999999998</v>
      </c>
    </row>
    <row r="121" spans="1:9" x14ac:dyDescent="0.25">
      <c r="A121" t="s">
        <v>29</v>
      </c>
      <c r="B121" t="s">
        <v>11</v>
      </c>
      <c r="F121">
        <v>2.851</v>
      </c>
      <c r="G121">
        <v>2.1865999999999999</v>
      </c>
      <c r="H121">
        <v>3.5154999999999998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BD9E8-9F40-437F-A394-03FAAAEBC305}">
  <dimension ref="A1:F13"/>
  <sheetViews>
    <sheetView workbookViewId="0"/>
  </sheetViews>
  <sheetFormatPr defaultRowHeight="15" x14ac:dyDescent="0.25"/>
  <cols>
    <col min="2" max="4" width="10.42578125" customWidth="1"/>
    <col min="6" max="6" width="9.140625" customWidth="1"/>
  </cols>
  <sheetData>
    <row r="1" spans="1:6" x14ac:dyDescent="0.25">
      <c r="A1" t="s">
        <v>12</v>
      </c>
      <c r="B1" t="s">
        <v>31</v>
      </c>
      <c r="C1" t="s">
        <v>32</v>
      </c>
      <c r="D1" t="s">
        <v>33</v>
      </c>
      <c r="E1" t="s">
        <v>34</v>
      </c>
      <c r="F1" t="s">
        <v>109</v>
      </c>
    </row>
    <row r="2" spans="1:6" x14ac:dyDescent="0.25">
      <c r="A2" t="s">
        <v>0</v>
      </c>
      <c r="B2">
        <v>1.99</v>
      </c>
      <c r="C2">
        <v>2.02</v>
      </c>
      <c r="D2">
        <v>2.19</v>
      </c>
      <c r="E2">
        <v>3.04</v>
      </c>
      <c r="F2" t="str">
        <f t="shared" ref="F2:F5" si="0">"In "&amp;A2&amp;", absenteeism by age group was highest in "&amp;_xlfn.IFS(B2=MAX(B2:E2),"the 16-24 yrs age group.",C2=MAX(B2:E2),"the 25-44 yrs age group.",D2=MAX(B2:E2),"the 45-64 yrs age group.",E2= MAX(B2:E2),"the 65+ yrs age group.")</f>
        <v>In Oct, absenteeism by age group was highest in the 65+ yrs age group.</v>
      </c>
    </row>
    <row r="3" spans="1:6" x14ac:dyDescent="0.25">
      <c r="A3" t="s">
        <v>1</v>
      </c>
      <c r="B3">
        <v>2.56</v>
      </c>
      <c r="C3">
        <v>2.2200000000000002</v>
      </c>
      <c r="D3">
        <v>2.25</v>
      </c>
      <c r="E3">
        <v>4.03</v>
      </c>
      <c r="F3" t="str">
        <f t="shared" si="0"/>
        <v>In Nov, absenteeism by age group was highest in the 65+ yrs age group.</v>
      </c>
    </row>
    <row r="4" spans="1:6" x14ac:dyDescent="0.25">
      <c r="A4" t="s">
        <v>2</v>
      </c>
      <c r="B4">
        <v>2.0699999999999998</v>
      </c>
      <c r="C4">
        <v>2.15</v>
      </c>
      <c r="D4">
        <v>2.8</v>
      </c>
      <c r="E4">
        <v>3.56</v>
      </c>
      <c r="F4" t="str">
        <f t="shared" si="0"/>
        <v>In Dec, absenteeism by age group was highest in the 65+ yrs age group.</v>
      </c>
    </row>
    <row r="5" spans="1:6" x14ac:dyDescent="0.25">
      <c r="A5" t="s">
        <v>3</v>
      </c>
      <c r="B5">
        <v>2.97</v>
      </c>
      <c r="C5">
        <v>2.76</v>
      </c>
      <c r="D5">
        <v>3.01</v>
      </c>
      <c r="E5">
        <v>4.5199999999999996</v>
      </c>
      <c r="F5" t="str">
        <f t="shared" si="0"/>
        <v>In Jan, absenteeism by age group was highest in the 65+ yrs age group.</v>
      </c>
    </row>
    <row r="6" spans="1:6" x14ac:dyDescent="0.25">
      <c r="A6" t="s">
        <v>4</v>
      </c>
      <c r="B6">
        <v>3.65</v>
      </c>
      <c r="C6">
        <v>2.66</v>
      </c>
      <c r="D6">
        <v>3.21</v>
      </c>
      <c r="E6">
        <v>3.75</v>
      </c>
      <c r="F6" t="str">
        <f>"In "&amp;A6&amp;", absenteeism by age group was highest in "&amp;_xlfn.IFS(B6=MAX(B6:E6),"the 16-24 yrs age group.",C6=MAX(B6:E6),"the 25-44 yrs age group.",D6=MAX(B6:E6),"the 45-64 yrs age group.",E6= MAX(B6:E6),"the 65+ yrs age group.")</f>
        <v>In Feb, absenteeism by age group was highest in the 65+ yrs age group.</v>
      </c>
    </row>
    <row r="7" spans="1:6" x14ac:dyDescent="0.25">
      <c r="A7" t="s">
        <v>5</v>
      </c>
    </row>
    <row r="8" spans="1:6" x14ac:dyDescent="0.25">
      <c r="A8" t="s">
        <v>6</v>
      </c>
    </row>
    <row r="9" spans="1:6" x14ac:dyDescent="0.25">
      <c r="A9" t="s">
        <v>7</v>
      </c>
    </row>
    <row r="10" spans="1:6" x14ac:dyDescent="0.25">
      <c r="A10" t="s">
        <v>8</v>
      </c>
    </row>
    <row r="11" spans="1:6" x14ac:dyDescent="0.25">
      <c r="A11" t="s">
        <v>9</v>
      </c>
    </row>
    <row r="12" spans="1:6" x14ac:dyDescent="0.25">
      <c r="A12" t="s">
        <v>10</v>
      </c>
    </row>
    <row r="13" spans="1:6" x14ac:dyDescent="0.25">
      <c r="A13" t="s">
        <v>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E6B5-F57B-433B-BCBE-AA47D2390A70}">
  <dimension ref="A1:I49"/>
  <sheetViews>
    <sheetView topLeftCell="A30" workbookViewId="0">
      <selection activeCell="H62" sqref="H62"/>
    </sheetView>
  </sheetViews>
  <sheetFormatPr defaultRowHeight="15" x14ac:dyDescent="0.25"/>
  <cols>
    <col min="1" max="1" width="11.5703125" customWidth="1"/>
    <col min="3" max="3" width="10.85546875" customWidth="1"/>
    <col min="4" max="4" width="14" customWidth="1"/>
    <col min="5" max="5" width="14.42578125" customWidth="1"/>
    <col min="6" max="6" width="10.42578125" customWidth="1"/>
    <col min="7" max="7" width="13.5703125" customWidth="1"/>
    <col min="8" max="8" width="19.140625" customWidth="1"/>
    <col min="9" max="9" width="9.140625" customWidth="1"/>
  </cols>
  <sheetData>
    <row r="1" spans="1:9" x14ac:dyDescent="0.25">
      <c r="A1" t="s">
        <v>35</v>
      </c>
      <c r="B1" t="s">
        <v>12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19</v>
      </c>
      <c r="I1" t="s">
        <v>109</v>
      </c>
    </row>
    <row r="2" spans="1:9" x14ac:dyDescent="0.25">
      <c r="A2" t="s">
        <v>36</v>
      </c>
      <c r="B2" t="s">
        <v>0</v>
      </c>
      <c r="C2">
        <v>1.9926999999999999</v>
      </c>
      <c r="D2">
        <v>1.4153</v>
      </c>
      <c r="E2">
        <v>2.5701000000000001</v>
      </c>
      <c r="F2">
        <v>2.1991000000000001</v>
      </c>
      <c r="G2">
        <v>1.9549000000000001</v>
      </c>
      <c r="H2">
        <v>2.4432999999999998</v>
      </c>
      <c r="I2" t="str">
        <f t="shared" ref="I2:I42" si="0">IF(D2&gt;H2,"In "&amp;B2&amp;", absenteeism was significantly higher than expected in the"&amp;" "&amp;A2&amp;" age group.","In "&amp;B2&amp;", absenteeism was not significantly higher than expected in the"&amp;" "&amp;A2&amp;" age group.")</f>
        <v>In Oct, absenteeism was not significantly higher than expected in the 16 - 24 yrs age group.</v>
      </c>
    </row>
    <row r="3" spans="1:9" x14ac:dyDescent="0.25">
      <c r="A3" t="s">
        <v>36</v>
      </c>
      <c r="B3" t="s">
        <v>1</v>
      </c>
      <c r="C3">
        <v>2.5598999999999998</v>
      </c>
      <c r="D3">
        <v>2.0084</v>
      </c>
      <c r="E3">
        <v>3.1114999999999999</v>
      </c>
      <c r="F3">
        <v>2.7134999999999998</v>
      </c>
      <c r="G3">
        <v>2.3384999999999998</v>
      </c>
      <c r="H3">
        <v>3.0884</v>
      </c>
      <c r="I3" t="str">
        <f t="shared" si="0"/>
        <v>In Nov, absenteeism was not significantly higher than expected in the 16 - 24 yrs age group.</v>
      </c>
    </row>
    <row r="4" spans="1:9" x14ac:dyDescent="0.25">
      <c r="A4" t="s">
        <v>36</v>
      </c>
      <c r="B4" t="s">
        <v>2</v>
      </c>
      <c r="C4">
        <v>2.0674999999999999</v>
      </c>
      <c r="D4">
        <v>1.5185999999999999</v>
      </c>
      <c r="E4">
        <v>2.6162999999999998</v>
      </c>
      <c r="F4">
        <v>3.3176000000000001</v>
      </c>
      <c r="G4">
        <v>3.0125999999999999</v>
      </c>
      <c r="H4">
        <v>3.6225999999999998</v>
      </c>
      <c r="I4" t="str">
        <f t="shared" si="0"/>
        <v>In Dec, absenteeism was not significantly higher than expected in the 16 - 24 yrs age group.</v>
      </c>
    </row>
    <row r="5" spans="1:9" x14ac:dyDescent="0.25">
      <c r="A5" t="s">
        <v>36</v>
      </c>
      <c r="B5" t="s">
        <v>3</v>
      </c>
      <c r="C5">
        <v>2.9729999999999999</v>
      </c>
      <c r="D5">
        <v>2.4129</v>
      </c>
      <c r="E5">
        <v>3.5331999999999999</v>
      </c>
      <c r="F5">
        <v>3.7545000000000002</v>
      </c>
      <c r="G5">
        <v>3.3692000000000002</v>
      </c>
      <c r="H5">
        <v>4.1398000000000001</v>
      </c>
      <c r="I5" t="str">
        <f t="shared" si="0"/>
        <v>In Jan, absenteeism was not significantly higher than expected in the 16 - 24 yrs age group.</v>
      </c>
    </row>
    <row r="6" spans="1:9" x14ac:dyDescent="0.25">
      <c r="A6" t="s">
        <v>36</v>
      </c>
      <c r="B6" t="s">
        <v>4</v>
      </c>
      <c r="C6">
        <v>3.6509999999999998</v>
      </c>
      <c r="D6">
        <v>2.6766000000000001</v>
      </c>
      <c r="E6">
        <v>4.6254</v>
      </c>
      <c r="F6">
        <v>2.4796</v>
      </c>
      <c r="G6">
        <v>2.2343999999999999</v>
      </c>
      <c r="H6">
        <v>2.7248999999999999</v>
      </c>
      <c r="I6" t="str">
        <f t="shared" si="0"/>
        <v>In Feb, absenteeism was not significantly higher than expected in the 16 - 24 yrs age group.</v>
      </c>
    </row>
    <row r="7" spans="1:9" x14ac:dyDescent="0.25">
      <c r="A7" t="s">
        <v>36</v>
      </c>
      <c r="B7" t="s">
        <v>5</v>
      </c>
      <c r="F7">
        <v>2.4251</v>
      </c>
      <c r="G7">
        <v>2.0733999999999999</v>
      </c>
      <c r="H7">
        <v>2.7768000000000002</v>
      </c>
    </row>
    <row r="8" spans="1:9" x14ac:dyDescent="0.25">
      <c r="A8" t="s">
        <v>36</v>
      </c>
      <c r="B8" t="s">
        <v>6</v>
      </c>
      <c r="F8">
        <v>2.4388000000000001</v>
      </c>
      <c r="G8">
        <v>2.1101999999999999</v>
      </c>
      <c r="H8">
        <v>2.7673999999999999</v>
      </c>
    </row>
    <row r="9" spans="1:9" x14ac:dyDescent="0.25">
      <c r="A9" t="s">
        <v>36</v>
      </c>
      <c r="B9" t="s">
        <v>7</v>
      </c>
      <c r="F9">
        <v>2.2542</v>
      </c>
      <c r="G9">
        <v>1.9481999999999999</v>
      </c>
      <c r="H9">
        <v>2.5602</v>
      </c>
    </row>
    <row r="10" spans="1:9" x14ac:dyDescent="0.25">
      <c r="A10" t="s">
        <v>36</v>
      </c>
      <c r="B10" t="s">
        <v>8</v>
      </c>
      <c r="F10">
        <v>1.8102</v>
      </c>
      <c r="G10">
        <v>1.466</v>
      </c>
      <c r="H10">
        <v>2.1543999999999999</v>
      </c>
    </row>
    <row r="11" spans="1:9" x14ac:dyDescent="0.25">
      <c r="A11" t="s">
        <v>36</v>
      </c>
      <c r="B11" t="s">
        <v>9</v>
      </c>
      <c r="F11">
        <v>2.2227999999999999</v>
      </c>
      <c r="G11">
        <v>1.9252</v>
      </c>
      <c r="H11">
        <v>2.5204</v>
      </c>
    </row>
    <row r="12" spans="1:9" x14ac:dyDescent="0.25">
      <c r="A12" t="s">
        <v>36</v>
      </c>
      <c r="B12" t="s">
        <v>10</v>
      </c>
      <c r="F12">
        <v>2.4615</v>
      </c>
      <c r="G12">
        <v>2.2143000000000002</v>
      </c>
      <c r="H12">
        <v>2.7086999999999999</v>
      </c>
    </row>
    <row r="13" spans="1:9" x14ac:dyDescent="0.25">
      <c r="A13" t="s">
        <v>36</v>
      </c>
      <c r="B13" t="s">
        <v>11</v>
      </c>
      <c r="F13">
        <v>2.3157000000000001</v>
      </c>
      <c r="G13">
        <v>2.0207999999999999</v>
      </c>
      <c r="H13">
        <v>2.6107</v>
      </c>
    </row>
    <row r="14" spans="1:9" x14ac:dyDescent="0.25">
      <c r="A14" t="s">
        <v>37</v>
      </c>
      <c r="B14" t="s">
        <v>0</v>
      </c>
      <c r="C14">
        <v>2.0236999999999998</v>
      </c>
      <c r="D14">
        <v>1.8572</v>
      </c>
      <c r="E14">
        <v>2.1901999999999999</v>
      </c>
      <c r="F14">
        <v>1.8307</v>
      </c>
      <c r="G14">
        <v>1.758</v>
      </c>
      <c r="H14">
        <v>1.9034</v>
      </c>
      <c r="I14" t="str">
        <f t="shared" si="0"/>
        <v>In Oct, absenteeism was not significantly higher than expected in the 25 - 44 yrs age group.</v>
      </c>
    </row>
    <row r="15" spans="1:9" x14ac:dyDescent="0.25">
      <c r="A15" t="s">
        <v>37</v>
      </c>
      <c r="B15" t="s">
        <v>1</v>
      </c>
      <c r="C15">
        <v>2.2181999999999999</v>
      </c>
      <c r="D15">
        <v>2.0038999999999998</v>
      </c>
      <c r="E15">
        <v>2.4325999999999999</v>
      </c>
      <c r="F15">
        <v>2.0251999999999999</v>
      </c>
      <c r="G15">
        <v>1.9218999999999999</v>
      </c>
      <c r="H15">
        <v>2.1284999999999998</v>
      </c>
      <c r="I15" t="str">
        <f t="shared" si="0"/>
        <v>In Nov, absenteeism was not significantly higher than expected in the 25 - 44 yrs age group.</v>
      </c>
    </row>
    <row r="16" spans="1:9" x14ac:dyDescent="0.25">
      <c r="A16" t="s">
        <v>37</v>
      </c>
      <c r="B16" t="s">
        <v>2</v>
      </c>
      <c r="C16">
        <v>2.1450999999999998</v>
      </c>
      <c r="D16">
        <v>1.8896999999999999</v>
      </c>
      <c r="E16">
        <v>2.4003999999999999</v>
      </c>
      <c r="F16">
        <v>2.4464000000000001</v>
      </c>
      <c r="G16">
        <v>2.3353999999999999</v>
      </c>
      <c r="H16">
        <v>2.5573000000000001</v>
      </c>
      <c r="I16" t="str">
        <f t="shared" si="0"/>
        <v>In Dec, absenteeism was not significantly higher than expected in the 25 - 44 yrs age group.</v>
      </c>
    </row>
    <row r="17" spans="1:9" x14ac:dyDescent="0.25">
      <c r="A17" t="s">
        <v>37</v>
      </c>
      <c r="B17" t="s">
        <v>3</v>
      </c>
      <c r="C17">
        <v>2.7601</v>
      </c>
      <c r="D17">
        <v>2.4870999999999999</v>
      </c>
      <c r="E17">
        <v>3.0331000000000001</v>
      </c>
      <c r="F17">
        <v>2.8557000000000001</v>
      </c>
      <c r="G17">
        <v>2.7275999999999998</v>
      </c>
      <c r="H17">
        <v>2.9839000000000002</v>
      </c>
      <c r="I17" t="str">
        <f t="shared" si="0"/>
        <v>In Jan, absenteeism was not significantly higher than expected in the 25 - 44 yrs age group.</v>
      </c>
    </row>
    <row r="18" spans="1:9" x14ac:dyDescent="0.25">
      <c r="A18" t="s">
        <v>37</v>
      </c>
      <c r="B18" t="s">
        <v>4</v>
      </c>
      <c r="C18">
        <v>2.6629999999999998</v>
      </c>
      <c r="D18">
        <v>2.4175</v>
      </c>
      <c r="E18">
        <v>2.9085000000000001</v>
      </c>
      <c r="F18">
        <v>2.2037</v>
      </c>
      <c r="G18">
        <v>2.0880999999999998</v>
      </c>
      <c r="H18">
        <v>2.3191999999999999</v>
      </c>
      <c r="I18" t="str">
        <f t="shared" si="0"/>
        <v>In Feb, absenteeism was significantly higher than expected in the 25 - 44 yrs age group.</v>
      </c>
    </row>
    <row r="19" spans="1:9" x14ac:dyDescent="0.25">
      <c r="A19" t="s">
        <v>37</v>
      </c>
      <c r="B19" t="s">
        <v>5</v>
      </c>
      <c r="F19">
        <v>2.0503</v>
      </c>
      <c r="G19">
        <v>1.9500999999999999</v>
      </c>
      <c r="H19">
        <v>2.1505000000000001</v>
      </c>
    </row>
    <row r="20" spans="1:9" x14ac:dyDescent="0.25">
      <c r="A20" t="s">
        <v>37</v>
      </c>
      <c r="B20" t="s">
        <v>6</v>
      </c>
      <c r="F20">
        <v>1.8653</v>
      </c>
      <c r="G20">
        <v>1.7612000000000001</v>
      </c>
      <c r="H20">
        <v>1.9693000000000001</v>
      </c>
    </row>
    <row r="21" spans="1:9" x14ac:dyDescent="0.25">
      <c r="A21" t="s">
        <v>37</v>
      </c>
      <c r="B21" t="s">
        <v>7</v>
      </c>
      <c r="F21">
        <v>1.9187000000000001</v>
      </c>
      <c r="G21">
        <v>1.8182</v>
      </c>
      <c r="H21">
        <v>2.0192000000000001</v>
      </c>
    </row>
    <row r="22" spans="1:9" x14ac:dyDescent="0.25">
      <c r="A22" t="s">
        <v>37</v>
      </c>
      <c r="B22" t="s">
        <v>8</v>
      </c>
      <c r="F22">
        <v>1.5201</v>
      </c>
      <c r="G22">
        <v>1.3945000000000001</v>
      </c>
      <c r="H22">
        <v>1.6456999999999999</v>
      </c>
    </row>
    <row r="23" spans="1:9" x14ac:dyDescent="0.25">
      <c r="A23" t="s">
        <v>37</v>
      </c>
      <c r="B23" t="s">
        <v>9</v>
      </c>
      <c r="F23">
        <v>1.7779</v>
      </c>
      <c r="G23">
        <v>1.6802999999999999</v>
      </c>
      <c r="H23">
        <v>1.8754999999999999</v>
      </c>
    </row>
    <row r="24" spans="1:9" x14ac:dyDescent="0.25">
      <c r="A24" t="s">
        <v>37</v>
      </c>
      <c r="B24" t="s">
        <v>10</v>
      </c>
      <c r="F24">
        <v>1.8774</v>
      </c>
      <c r="G24">
        <v>1.7591000000000001</v>
      </c>
      <c r="H24">
        <v>1.9958</v>
      </c>
    </row>
    <row r="25" spans="1:9" x14ac:dyDescent="0.25">
      <c r="A25" t="s">
        <v>37</v>
      </c>
      <c r="B25" t="s">
        <v>11</v>
      </c>
      <c r="F25">
        <v>1.9803999999999999</v>
      </c>
      <c r="G25">
        <v>1.8779999999999999</v>
      </c>
      <c r="H25">
        <v>2.0829</v>
      </c>
    </row>
    <row r="26" spans="1:9" x14ac:dyDescent="0.25">
      <c r="A26" t="s">
        <v>38</v>
      </c>
      <c r="B26" t="s">
        <v>0</v>
      </c>
      <c r="C26">
        <v>2.1888000000000001</v>
      </c>
      <c r="D26">
        <v>1.9159999999999999</v>
      </c>
      <c r="E26">
        <v>2.4617</v>
      </c>
      <c r="F26">
        <v>2.2023999999999999</v>
      </c>
      <c r="G26">
        <v>2.0991</v>
      </c>
      <c r="H26">
        <v>2.3056999999999999</v>
      </c>
      <c r="I26" t="str">
        <f t="shared" si="0"/>
        <v>In Oct, absenteeism was not significantly higher than expected in the 45 - 64 yrs age group.</v>
      </c>
    </row>
    <row r="27" spans="1:9" x14ac:dyDescent="0.25">
      <c r="A27" t="s">
        <v>38</v>
      </c>
      <c r="B27" t="s">
        <v>1</v>
      </c>
      <c r="C27">
        <v>2.2536</v>
      </c>
      <c r="D27">
        <v>2.0369999999999999</v>
      </c>
      <c r="E27">
        <v>2.4702999999999999</v>
      </c>
      <c r="F27">
        <v>2.4222999999999999</v>
      </c>
      <c r="G27">
        <v>2.3041</v>
      </c>
      <c r="H27">
        <v>2.5405000000000002</v>
      </c>
      <c r="I27" t="str">
        <f t="shared" si="0"/>
        <v>In Nov, absenteeism was not significantly higher than expected in the 45 - 64 yrs age group.</v>
      </c>
    </row>
    <row r="28" spans="1:9" x14ac:dyDescent="0.25">
      <c r="A28" t="s">
        <v>38</v>
      </c>
      <c r="B28" t="s">
        <v>2</v>
      </c>
      <c r="C28">
        <v>2.7982999999999998</v>
      </c>
      <c r="D28">
        <v>2.5028000000000001</v>
      </c>
      <c r="E28">
        <v>3.0937000000000001</v>
      </c>
      <c r="F28">
        <v>2.7839</v>
      </c>
      <c r="G28">
        <v>2.6646000000000001</v>
      </c>
      <c r="H28">
        <v>2.9032</v>
      </c>
      <c r="I28" t="str">
        <f t="shared" si="0"/>
        <v>In Dec, absenteeism was not significantly higher than expected in the 45 - 64 yrs age group.</v>
      </c>
    </row>
    <row r="29" spans="1:9" x14ac:dyDescent="0.25">
      <c r="A29" t="s">
        <v>38</v>
      </c>
      <c r="B29" t="s">
        <v>3</v>
      </c>
      <c r="C29">
        <v>3.0072000000000001</v>
      </c>
      <c r="D29">
        <v>2.7134999999999998</v>
      </c>
      <c r="E29">
        <v>3.3008000000000002</v>
      </c>
      <c r="F29">
        <v>3.1398999999999999</v>
      </c>
      <c r="G29">
        <v>2.9994999999999998</v>
      </c>
      <c r="H29">
        <v>3.2803</v>
      </c>
      <c r="I29" t="str">
        <f t="shared" si="0"/>
        <v>In Jan, absenteeism was not significantly higher than expected in the 45 - 64 yrs age group.</v>
      </c>
    </row>
    <row r="30" spans="1:9" x14ac:dyDescent="0.25">
      <c r="A30" t="s">
        <v>38</v>
      </c>
      <c r="B30" t="s">
        <v>4</v>
      </c>
      <c r="C30">
        <v>3.2141000000000002</v>
      </c>
      <c r="D30">
        <v>2.8946000000000001</v>
      </c>
      <c r="E30">
        <v>3.5335999999999999</v>
      </c>
      <c r="F30">
        <v>2.5482</v>
      </c>
      <c r="G30">
        <v>2.4458000000000002</v>
      </c>
      <c r="H30">
        <v>2.6507000000000001</v>
      </c>
      <c r="I30" t="str">
        <f t="shared" si="0"/>
        <v>In Feb, absenteeism was significantly higher than expected in the 45 - 64 yrs age group.</v>
      </c>
    </row>
    <row r="31" spans="1:9" x14ac:dyDescent="0.25">
      <c r="A31" t="s">
        <v>38</v>
      </c>
      <c r="B31" t="s">
        <v>5</v>
      </c>
      <c r="F31">
        <v>2.4241000000000001</v>
      </c>
      <c r="G31">
        <v>2.2860999999999998</v>
      </c>
      <c r="H31">
        <v>2.5621</v>
      </c>
    </row>
    <row r="32" spans="1:9" x14ac:dyDescent="0.25">
      <c r="A32" t="s">
        <v>38</v>
      </c>
      <c r="B32" t="s">
        <v>6</v>
      </c>
      <c r="F32">
        <v>2.4110999999999998</v>
      </c>
      <c r="G32">
        <v>2.2484999999999999</v>
      </c>
      <c r="H32">
        <v>2.5737000000000001</v>
      </c>
    </row>
    <row r="33" spans="1:9" x14ac:dyDescent="0.25">
      <c r="A33" t="s">
        <v>38</v>
      </c>
      <c r="B33" t="s">
        <v>7</v>
      </c>
      <c r="F33">
        <v>2.1404000000000001</v>
      </c>
      <c r="G33">
        <v>2.0005999999999999</v>
      </c>
      <c r="H33">
        <v>2.2801999999999998</v>
      </c>
    </row>
    <row r="34" spans="1:9" x14ac:dyDescent="0.25">
      <c r="A34" t="s">
        <v>38</v>
      </c>
      <c r="B34" t="s">
        <v>8</v>
      </c>
      <c r="F34">
        <v>1.8652</v>
      </c>
      <c r="G34">
        <v>1.7592000000000001</v>
      </c>
      <c r="H34">
        <v>1.9712000000000001</v>
      </c>
    </row>
    <row r="35" spans="1:9" x14ac:dyDescent="0.25">
      <c r="A35" t="s">
        <v>38</v>
      </c>
      <c r="B35" t="s">
        <v>9</v>
      </c>
      <c r="F35">
        <v>2.0630999999999999</v>
      </c>
      <c r="G35">
        <v>1.9257</v>
      </c>
      <c r="H35">
        <v>2.2004999999999999</v>
      </c>
    </row>
    <row r="36" spans="1:9" x14ac:dyDescent="0.25">
      <c r="A36" t="s">
        <v>38</v>
      </c>
      <c r="B36" t="s">
        <v>10</v>
      </c>
      <c r="F36">
        <v>2.0975999999999999</v>
      </c>
      <c r="G36">
        <v>1.9843999999999999</v>
      </c>
      <c r="H36">
        <v>2.2107999999999999</v>
      </c>
    </row>
    <row r="37" spans="1:9" x14ac:dyDescent="0.25">
      <c r="A37" t="s">
        <v>38</v>
      </c>
      <c r="B37" t="s">
        <v>11</v>
      </c>
      <c r="F37">
        <v>2.2048000000000001</v>
      </c>
      <c r="G37">
        <v>2.0823</v>
      </c>
      <c r="H37">
        <v>2.3273000000000001</v>
      </c>
    </row>
    <row r="38" spans="1:9" x14ac:dyDescent="0.25">
      <c r="A38" t="s">
        <v>34</v>
      </c>
      <c r="B38" t="s">
        <v>0</v>
      </c>
      <c r="C38">
        <v>3.0424000000000002</v>
      </c>
      <c r="D38">
        <v>2.3717000000000001</v>
      </c>
      <c r="E38">
        <v>3.7130999999999998</v>
      </c>
      <c r="F38">
        <v>2.9986000000000002</v>
      </c>
      <c r="G38">
        <v>2.6088</v>
      </c>
      <c r="H38">
        <v>3.3885000000000001</v>
      </c>
      <c r="I38" t="str">
        <f t="shared" si="0"/>
        <v>In Oct, absenteeism was not significantly higher than expected in the 65+ yrs age group.</v>
      </c>
    </row>
    <row r="39" spans="1:9" x14ac:dyDescent="0.25">
      <c r="A39" t="s">
        <v>34</v>
      </c>
      <c r="B39" t="s">
        <v>1</v>
      </c>
      <c r="C39">
        <v>4.0298999999999996</v>
      </c>
      <c r="D39">
        <v>3.1143999999999998</v>
      </c>
      <c r="E39">
        <v>4.9455</v>
      </c>
      <c r="F39">
        <v>2.9033000000000002</v>
      </c>
      <c r="G39">
        <v>2.5487000000000002</v>
      </c>
      <c r="H39">
        <v>3.258</v>
      </c>
      <c r="I39" t="str">
        <f t="shared" si="0"/>
        <v>In Nov, absenteeism was not significantly higher than expected in the 65+ yrs age group.</v>
      </c>
    </row>
    <row r="40" spans="1:9" x14ac:dyDescent="0.25">
      <c r="A40" t="s">
        <v>34</v>
      </c>
      <c r="B40" t="s">
        <v>2</v>
      </c>
      <c r="C40">
        <v>3.5588000000000002</v>
      </c>
      <c r="D40">
        <v>2.7349999999999999</v>
      </c>
      <c r="E40">
        <v>4.3826999999999998</v>
      </c>
      <c r="F40">
        <v>4.0914000000000001</v>
      </c>
      <c r="G40">
        <v>3.5912999999999999</v>
      </c>
      <c r="H40">
        <v>4.5914000000000001</v>
      </c>
      <c r="I40" t="str">
        <f t="shared" si="0"/>
        <v>In Dec, absenteeism was not significantly higher than expected in the 65+ yrs age group.</v>
      </c>
    </row>
    <row r="41" spans="1:9" x14ac:dyDescent="0.25">
      <c r="A41" t="s">
        <v>34</v>
      </c>
      <c r="B41" t="s">
        <v>3</v>
      </c>
      <c r="C41">
        <v>4.5218999999999996</v>
      </c>
      <c r="D41">
        <v>3.4495</v>
      </c>
      <c r="E41">
        <v>5.5944000000000003</v>
      </c>
      <c r="F41">
        <v>3.5224000000000002</v>
      </c>
      <c r="G41">
        <v>2.9691000000000001</v>
      </c>
      <c r="H41">
        <v>4.0755999999999997</v>
      </c>
      <c r="I41" t="str">
        <f t="shared" si="0"/>
        <v>In Jan, absenteeism was not significantly higher than expected in the 65+ yrs age group.</v>
      </c>
    </row>
    <row r="42" spans="1:9" x14ac:dyDescent="0.25">
      <c r="A42" t="s">
        <v>34</v>
      </c>
      <c r="B42" t="s">
        <v>4</v>
      </c>
      <c r="C42">
        <v>3.7456999999999998</v>
      </c>
      <c r="D42">
        <v>2.6833</v>
      </c>
      <c r="E42">
        <v>4.8082000000000003</v>
      </c>
      <c r="F42">
        <v>3.4697</v>
      </c>
      <c r="G42">
        <v>3.0838000000000001</v>
      </c>
      <c r="H42">
        <v>3.8555000000000001</v>
      </c>
      <c r="I42" t="str">
        <f t="shared" si="0"/>
        <v>In Feb, absenteeism was not significantly higher than expected in the 65+ yrs age group.</v>
      </c>
    </row>
    <row r="43" spans="1:9" x14ac:dyDescent="0.25">
      <c r="A43" t="s">
        <v>34</v>
      </c>
      <c r="B43" t="s">
        <v>5</v>
      </c>
      <c r="F43">
        <v>3.5558999999999998</v>
      </c>
      <c r="G43">
        <v>3.2269999999999999</v>
      </c>
      <c r="H43">
        <v>3.8847</v>
      </c>
    </row>
    <row r="44" spans="1:9" x14ac:dyDescent="0.25">
      <c r="A44" t="s">
        <v>34</v>
      </c>
      <c r="B44" t="s">
        <v>6</v>
      </c>
      <c r="F44">
        <v>3.1160999999999999</v>
      </c>
      <c r="G44">
        <v>2.7290000000000001</v>
      </c>
      <c r="H44">
        <v>3.5032000000000001</v>
      </c>
    </row>
    <row r="45" spans="1:9" x14ac:dyDescent="0.25">
      <c r="A45" t="s">
        <v>34</v>
      </c>
      <c r="B45" t="s">
        <v>7</v>
      </c>
      <c r="F45">
        <v>2.6219000000000001</v>
      </c>
      <c r="G45">
        <v>2.2584</v>
      </c>
      <c r="H45">
        <v>2.9853999999999998</v>
      </c>
    </row>
    <row r="46" spans="1:9" x14ac:dyDescent="0.25">
      <c r="A46" t="s">
        <v>34</v>
      </c>
      <c r="B46" t="s">
        <v>8</v>
      </c>
      <c r="F46">
        <v>2.6890999999999998</v>
      </c>
      <c r="G46">
        <v>2.3378000000000001</v>
      </c>
      <c r="H46">
        <v>3.0402999999999998</v>
      </c>
    </row>
    <row r="47" spans="1:9" x14ac:dyDescent="0.25">
      <c r="A47" t="s">
        <v>34</v>
      </c>
      <c r="B47" t="s">
        <v>9</v>
      </c>
      <c r="F47">
        <v>2.5562999999999998</v>
      </c>
      <c r="G47">
        <v>2.2080000000000002</v>
      </c>
      <c r="H47">
        <v>2.9045999999999998</v>
      </c>
    </row>
    <row r="48" spans="1:9" x14ac:dyDescent="0.25">
      <c r="A48" t="s">
        <v>34</v>
      </c>
      <c r="B48" t="s">
        <v>10</v>
      </c>
      <c r="F48">
        <v>2.8656999999999999</v>
      </c>
      <c r="G48">
        <v>2.4716</v>
      </c>
      <c r="H48">
        <v>3.2597</v>
      </c>
    </row>
    <row r="49" spans="1:8" x14ac:dyDescent="0.25">
      <c r="A49" t="s">
        <v>34</v>
      </c>
      <c r="B49" t="s">
        <v>11</v>
      </c>
      <c r="F49">
        <v>3.0590000000000002</v>
      </c>
      <c r="G49">
        <v>2.7768000000000002</v>
      </c>
      <c r="H49">
        <v>3.3412000000000002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B1E88-A2DC-41EA-98D6-9EE9F6A49165}">
  <dimension ref="A1:D13"/>
  <sheetViews>
    <sheetView workbookViewId="0">
      <selection activeCell="A6" sqref="A6:XFD6"/>
    </sheetView>
  </sheetViews>
  <sheetFormatPr defaultRowHeight="15" x14ac:dyDescent="0.25"/>
  <cols>
    <col min="3" max="3" width="9.5703125" customWidth="1"/>
    <col min="4" max="4" width="9.140625" customWidth="1"/>
  </cols>
  <sheetData>
    <row r="1" spans="1:4" x14ac:dyDescent="0.25">
      <c r="A1" t="s">
        <v>12</v>
      </c>
      <c r="B1" t="s">
        <v>39</v>
      </c>
      <c r="C1" t="s">
        <v>40</v>
      </c>
      <c r="D1" t="s">
        <v>109</v>
      </c>
    </row>
    <row r="2" spans="1:4" x14ac:dyDescent="0.25">
      <c r="A2" t="s">
        <v>0</v>
      </c>
      <c r="B2">
        <v>1.85</v>
      </c>
      <c r="C2">
        <v>2.52</v>
      </c>
      <c r="D2" t="str">
        <f t="shared" ref="D2:D4" si="0">"In "&amp;A2&amp;", absenteeism by sex was highest among "&amp;IF(B2&gt;C2,"Males.","Females.")</f>
        <v>In Oct, absenteeism by sex was highest among Females.</v>
      </c>
    </row>
    <row r="3" spans="1:4" x14ac:dyDescent="0.25">
      <c r="A3" t="s">
        <v>1</v>
      </c>
      <c r="B3">
        <v>1.96</v>
      </c>
      <c r="C3">
        <v>2.86</v>
      </c>
      <c r="D3" t="str">
        <f t="shared" si="0"/>
        <v>In Nov, absenteeism by sex was highest among Females.</v>
      </c>
    </row>
    <row r="4" spans="1:4" x14ac:dyDescent="0.25">
      <c r="A4" t="s">
        <v>2</v>
      </c>
      <c r="B4">
        <v>2.02</v>
      </c>
      <c r="C4">
        <v>3.04</v>
      </c>
      <c r="D4" t="str">
        <f t="shared" si="0"/>
        <v>In Dec, absenteeism by sex was highest among Females.</v>
      </c>
    </row>
    <row r="5" spans="1:4" ht="15.75" thickBot="1" x14ac:dyDescent="0.3">
      <c r="A5" s="18" t="s">
        <v>3</v>
      </c>
      <c r="B5" s="19">
        <v>2.48</v>
      </c>
      <c r="C5" s="19">
        <v>3.58</v>
      </c>
      <c r="D5" s="19" t="s">
        <v>169</v>
      </c>
    </row>
    <row r="6" spans="1:4" x14ac:dyDescent="0.25">
      <c r="A6" t="s">
        <v>4</v>
      </c>
      <c r="B6">
        <v>2.61</v>
      </c>
      <c r="C6">
        <v>3.52</v>
      </c>
      <c r="D6" t="str">
        <f t="shared" ref="D6" si="1">"In "&amp;A6&amp;", absenteeism by sex was highest among "&amp;IF(B6&gt;C6,"Males.","Females.")</f>
        <v>In Feb, absenteeism by sex was highest among Females.</v>
      </c>
    </row>
    <row r="7" spans="1:4" x14ac:dyDescent="0.25">
      <c r="A7" t="s">
        <v>5</v>
      </c>
    </row>
    <row r="8" spans="1:4" x14ac:dyDescent="0.25">
      <c r="A8" t="s">
        <v>6</v>
      </c>
    </row>
    <row r="9" spans="1:4" x14ac:dyDescent="0.25">
      <c r="A9" t="s">
        <v>7</v>
      </c>
    </row>
    <row r="10" spans="1:4" x14ac:dyDescent="0.25">
      <c r="A10" t="s">
        <v>8</v>
      </c>
    </row>
    <row r="11" spans="1:4" x14ac:dyDescent="0.25">
      <c r="A11" t="s">
        <v>9</v>
      </c>
    </row>
    <row r="12" spans="1:4" x14ac:dyDescent="0.25">
      <c r="A12" t="s">
        <v>10</v>
      </c>
    </row>
    <row r="13" spans="1:4" x14ac:dyDescent="0.25">
      <c r="A13" t="s">
        <v>11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Introduction</vt:lpstr>
      <vt:lpstr>Dashboard</vt:lpstr>
      <vt:lpstr>Compare to Prev Flu Seasons</vt:lpstr>
      <vt:lpstr>Obs vs Exp in FT Worker</vt:lpstr>
      <vt:lpstr>By HHS Region</vt:lpstr>
      <vt:lpstr>Obs vs Exp by HHS Region</vt:lpstr>
      <vt:lpstr>By Age</vt:lpstr>
      <vt:lpstr>Obs vs Exp by Age</vt:lpstr>
      <vt:lpstr>By Sex</vt:lpstr>
      <vt:lpstr>Obs vs Exp by Sex</vt:lpstr>
      <vt:lpstr>By Race-Ethnicity</vt:lpstr>
      <vt:lpstr>Obs vs Exp by Race-Ethnicity</vt:lpstr>
      <vt:lpstr>By Occupation</vt:lpstr>
      <vt:lpstr>Obs vs Exp by Occupation</vt:lpstr>
      <vt:lpstr>By Industry</vt:lpstr>
      <vt:lpstr>Obs vs Exp by Industry</vt:lpstr>
      <vt:lpstr>By State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Health-related Workplace Absteeism January 2024-2025 flu season</dc:title>
  <dc:creator>CDC/NIOSH</dc:creator>
  <cp:lastModifiedBy>Mobley, Amy (CDC/NIOSH/DFSE/HIB)</cp:lastModifiedBy>
  <dcterms:created xsi:type="dcterms:W3CDTF">2019-09-13T19:17:32Z</dcterms:created>
  <dcterms:modified xsi:type="dcterms:W3CDTF">2025-03-18T14:51:39Z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94a7b8-f06c-4dfe-bdcc-9b548fd58c31_Enabled">
    <vt:lpwstr>true</vt:lpwstr>
  </property>
  <property fmtid="{D5CDD505-2E9C-101B-9397-08002B2CF9AE}" pid="3" name="MSIP_Label_7b94a7b8-f06c-4dfe-bdcc-9b548fd58c31_SetDate">
    <vt:lpwstr>2020-10-26T14:08:37Z</vt:lpwstr>
  </property>
  <property fmtid="{D5CDD505-2E9C-101B-9397-08002B2CF9AE}" pid="4" name="MSIP_Label_7b94a7b8-f06c-4dfe-bdcc-9b548fd58c31_Method">
    <vt:lpwstr>Privileged</vt:lpwstr>
  </property>
  <property fmtid="{D5CDD505-2E9C-101B-9397-08002B2CF9AE}" pid="5" name="MSIP_Label_7b94a7b8-f06c-4dfe-bdcc-9b548fd58c31_Name">
    <vt:lpwstr>7b94a7b8-f06c-4dfe-bdcc-9b548fd58c31</vt:lpwstr>
  </property>
  <property fmtid="{D5CDD505-2E9C-101B-9397-08002B2CF9AE}" pid="6" name="MSIP_Label_7b94a7b8-f06c-4dfe-bdcc-9b548fd58c31_SiteId">
    <vt:lpwstr>9ce70869-60db-44fd-abe8-d2767077fc8f</vt:lpwstr>
  </property>
  <property fmtid="{D5CDD505-2E9C-101B-9397-08002B2CF9AE}" pid="7" name="MSIP_Label_7b94a7b8-f06c-4dfe-bdcc-9b548fd58c31_ActionId">
    <vt:lpwstr>0eb3c707-db9a-4c6e-a769-615f58c9692b</vt:lpwstr>
  </property>
  <property fmtid="{D5CDD505-2E9C-101B-9397-08002B2CF9AE}" pid="8" name="MSIP_Label_7b94a7b8-f06c-4dfe-bdcc-9b548fd58c31_ContentBits">
    <vt:lpwstr>0</vt:lpwstr>
  </property>
</Properties>
</file>